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7476" windowHeight="2808"/>
  </bookViews>
  <sheets>
    <sheet name="rozpočet 2026-29" sheetId="1" r:id="rId1"/>
    <sheet name="zaměstnanci" sheetId="2" r:id="rId2"/>
  </sheets>
  <definedNames>
    <definedName name="_xlnm.Print_Titles" localSheetId="0">'rozpočet 2026-29'!$1:$2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2" l="1"/>
  <c r="D39" i="2"/>
  <c r="H95" i="1"/>
  <c r="H88" i="1"/>
  <c r="H79" i="1"/>
  <c r="H66" i="1"/>
  <c r="H57" i="1"/>
  <c r="H47" i="1"/>
  <c r="H23" i="1"/>
  <c r="K97" i="1"/>
  <c r="L97" i="1"/>
  <c r="M97" i="1"/>
  <c r="K92" i="1"/>
  <c r="L92" i="1"/>
  <c r="M92" i="1"/>
  <c r="E36" i="2"/>
  <c r="D36" i="2"/>
  <c r="E31" i="2"/>
  <c r="D31" i="2"/>
  <c r="C31" i="2"/>
  <c r="E22" i="2"/>
  <c r="D22" i="2"/>
  <c r="C22" i="2"/>
  <c r="H96" i="1" l="1"/>
  <c r="H97" i="1" s="1"/>
  <c r="F141" i="1"/>
  <c r="J23" i="1" l="1"/>
  <c r="F174" i="1"/>
  <c r="F167" i="1"/>
  <c r="F148" i="1"/>
  <c r="L95" i="1"/>
  <c r="M95" i="1"/>
  <c r="N23" i="1"/>
  <c r="N94" i="1"/>
  <c r="K88" i="1"/>
  <c r="K95" i="1" s="1"/>
  <c r="L88" i="1"/>
  <c r="M88" i="1"/>
  <c r="N88" i="1"/>
  <c r="K79" i="1"/>
  <c r="L79" i="1"/>
  <c r="M79" i="1"/>
  <c r="N79" i="1"/>
  <c r="K66" i="1"/>
  <c r="L66" i="1"/>
  <c r="M66" i="1"/>
  <c r="N66" i="1"/>
  <c r="K57" i="1"/>
  <c r="K96" i="1" s="1"/>
  <c r="L57" i="1"/>
  <c r="M57" i="1"/>
  <c r="N57" i="1"/>
  <c r="K47" i="1"/>
  <c r="L47" i="1"/>
  <c r="M47" i="1"/>
  <c r="N47" i="1"/>
  <c r="K23" i="1"/>
  <c r="L23" i="1"/>
  <c r="L96" i="1" s="1"/>
  <c r="M23" i="1"/>
  <c r="M96" i="1" s="1"/>
  <c r="J88" i="1"/>
  <c r="J95" i="1" s="1"/>
  <c r="I88" i="1"/>
  <c r="J79" i="1"/>
  <c r="I79" i="1"/>
  <c r="J66" i="1"/>
  <c r="I66" i="1"/>
  <c r="J57" i="1"/>
  <c r="I57" i="1"/>
  <c r="J47" i="1"/>
  <c r="I47" i="1"/>
  <c r="I23" i="1"/>
  <c r="J96" i="1" l="1"/>
  <c r="N98" i="1"/>
  <c r="K94" i="1"/>
  <c r="M94" i="1"/>
  <c r="L94" i="1"/>
  <c r="J94" i="1" l="1"/>
  <c r="J97" i="1" s="1"/>
  <c r="J92" i="1"/>
</calcChain>
</file>

<file path=xl/sharedStrings.xml><?xml version="1.0" encoding="utf-8"?>
<sst xmlns="http://schemas.openxmlformats.org/spreadsheetml/2006/main" count="355" uniqueCount="326">
  <si>
    <t>PČ</t>
  </si>
  <si>
    <t>Sk-SÚ</t>
  </si>
  <si>
    <t>SÚ</t>
  </si>
  <si>
    <t>Sk-AÚ</t>
  </si>
  <si>
    <t>Název skupiny analytického účtu</t>
  </si>
  <si>
    <t>Úč 2023 (1-12) PO ZŠ N.</t>
  </si>
  <si>
    <t>Úč 2024 (1-12) PO ZŠ N.</t>
  </si>
  <si>
    <t>RS 2025 PO ZŠ N.</t>
  </si>
  <si>
    <t>501-030</t>
  </si>
  <si>
    <t>potraviny</t>
  </si>
  <si>
    <t>501-031</t>
  </si>
  <si>
    <t>ochran.pomůcky</t>
  </si>
  <si>
    <t>501-032</t>
  </si>
  <si>
    <t>léky a zdrav.materiál</t>
  </si>
  <si>
    <t>501-033</t>
  </si>
  <si>
    <t>prádlo, oděv , obuv</t>
  </si>
  <si>
    <t>501-034</t>
  </si>
  <si>
    <t>učebnice a bezpl.uč.pomůcky</t>
  </si>
  <si>
    <t>501-035</t>
  </si>
  <si>
    <t>knihy, uč pomůcky. tisk</t>
  </si>
  <si>
    <t>501-036</t>
  </si>
  <si>
    <t>drobný majetek jinde nezařazený</t>
  </si>
  <si>
    <t>501-037</t>
  </si>
  <si>
    <t>nákup ostatního materiálu</t>
  </si>
  <si>
    <t>501-038</t>
  </si>
  <si>
    <t>kancelářské potřeby</t>
  </si>
  <si>
    <t>501-039</t>
  </si>
  <si>
    <t>čistící prostředky</t>
  </si>
  <si>
    <t>501-040</t>
  </si>
  <si>
    <t>kuchyňské nádobí</t>
  </si>
  <si>
    <t>501-041</t>
  </si>
  <si>
    <t>ostatní</t>
  </si>
  <si>
    <t>501-042</t>
  </si>
  <si>
    <t>ochran.pomůcky - mimořádné</t>
  </si>
  <si>
    <t>501-050</t>
  </si>
  <si>
    <t>nákup stromky, zeleň</t>
  </si>
  <si>
    <t>501-053</t>
  </si>
  <si>
    <t>Čipy</t>
  </si>
  <si>
    <t>502-030</t>
  </si>
  <si>
    <t>voda</t>
  </si>
  <si>
    <t>502-031</t>
  </si>
  <si>
    <t>teplo</t>
  </si>
  <si>
    <t>502-032</t>
  </si>
  <si>
    <t>plyn</t>
  </si>
  <si>
    <t>502-033</t>
  </si>
  <si>
    <t>el.energie</t>
  </si>
  <si>
    <t>502-034</t>
  </si>
  <si>
    <t>pohon.hmoty</t>
  </si>
  <si>
    <t>50 - Spotřebované nákupy</t>
  </si>
  <si>
    <t>511-030</t>
  </si>
  <si>
    <t>opravy  udržování</t>
  </si>
  <si>
    <t>511-040</t>
  </si>
  <si>
    <t>revize</t>
  </si>
  <si>
    <t>512-030</t>
  </si>
  <si>
    <t>cestovné tuzemské</t>
  </si>
  <si>
    <t>512-040</t>
  </si>
  <si>
    <t>cestovné zahraniční</t>
  </si>
  <si>
    <t>513-030</t>
  </si>
  <si>
    <t>pohoštění</t>
  </si>
  <si>
    <t>518-030</t>
  </si>
  <si>
    <t>služby pošt</t>
  </si>
  <si>
    <t>518-031</t>
  </si>
  <si>
    <t>služby telekomunikací, internet</t>
  </si>
  <si>
    <t>518-032</t>
  </si>
  <si>
    <t>poplatky bankovních ústavů</t>
  </si>
  <si>
    <t>518-033</t>
  </si>
  <si>
    <t>nájemné</t>
  </si>
  <si>
    <t>518-034</t>
  </si>
  <si>
    <t>služby školení a vzdělávání</t>
  </si>
  <si>
    <t>518-035</t>
  </si>
  <si>
    <t>služby zpracování dat, upgrady</t>
  </si>
  <si>
    <t>518-036</t>
  </si>
  <si>
    <t>ostatní služby</t>
  </si>
  <si>
    <t>518-037</t>
  </si>
  <si>
    <t>programové vybavení</t>
  </si>
  <si>
    <t>518-038</t>
  </si>
  <si>
    <t>deratizace, kominík, PO, elektro</t>
  </si>
  <si>
    <t>518-039</t>
  </si>
  <si>
    <t>plavání</t>
  </si>
  <si>
    <t>518-040</t>
  </si>
  <si>
    <t>kino, divadlo, výlety</t>
  </si>
  <si>
    <t>518-041</t>
  </si>
  <si>
    <t>škola v přírodě, hory</t>
  </si>
  <si>
    <t>518-042</t>
  </si>
  <si>
    <t>malování, nátěry</t>
  </si>
  <si>
    <t>518-043</t>
  </si>
  <si>
    <t>praní prádla</t>
  </si>
  <si>
    <t>518-044</t>
  </si>
  <si>
    <t>dovoz obědů</t>
  </si>
  <si>
    <t>518-045</t>
  </si>
  <si>
    <t>příspěvek na stravování</t>
  </si>
  <si>
    <t>518-046</t>
  </si>
  <si>
    <t>pojištění majetku, pov.ručení</t>
  </si>
  <si>
    <t>518-050</t>
  </si>
  <si>
    <t>51 - Služby</t>
  </si>
  <si>
    <t>521-030</t>
  </si>
  <si>
    <t>hrubé mzdy</t>
  </si>
  <si>
    <t>521-031</t>
  </si>
  <si>
    <t>OON</t>
  </si>
  <si>
    <t>521-033</t>
  </si>
  <si>
    <t>náhrady nemoci</t>
  </si>
  <si>
    <t>524-030</t>
  </si>
  <si>
    <t>sociální zabezpečení</t>
  </si>
  <si>
    <t>524-031</t>
  </si>
  <si>
    <t>zdravotní pojištění</t>
  </si>
  <si>
    <t>525-030</t>
  </si>
  <si>
    <t>poj.odpovědnosti za škodu a úraz</t>
  </si>
  <si>
    <t>527-030</t>
  </si>
  <si>
    <t>závodní prev.péče</t>
  </si>
  <si>
    <t>527-031</t>
  </si>
  <si>
    <t>přídel do FKSP</t>
  </si>
  <si>
    <t>52 - Osobní náklady</t>
  </si>
  <si>
    <t>549-030</t>
  </si>
  <si>
    <t>ostatní výdaje jinde nezařazené</t>
  </si>
  <si>
    <t>54 - Ostatní náklady</t>
  </si>
  <si>
    <t>551-030</t>
  </si>
  <si>
    <t>odpisy dlouh.majetku</t>
  </si>
  <si>
    <t>558-030</t>
  </si>
  <si>
    <t>DDHM 1 000 - 3 000 Kč</t>
  </si>
  <si>
    <t>558-031</t>
  </si>
  <si>
    <t>DDHM 3 001 - 40 000 Kč</t>
  </si>
  <si>
    <t>558-040</t>
  </si>
  <si>
    <t>DDNM 1 000 - 7 000 Kč</t>
  </si>
  <si>
    <t>558-041</t>
  </si>
  <si>
    <t>DDNM 7 001 - 60 000 Kč</t>
  </si>
  <si>
    <t>55 - Odpisy, rezervy a opravné položky</t>
  </si>
  <si>
    <t>563-030</t>
  </si>
  <si>
    <t>Kurzové ztráty</t>
  </si>
  <si>
    <t>56 - Finanční náklady</t>
  </si>
  <si>
    <t>602-031</t>
  </si>
  <si>
    <t>stravné</t>
  </si>
  <si>
    <t>602-032</t>
  </si>
  <si>
    <t>věcná režie</t>
  </si>
  <si>
    <t>602-033</t>
  </si>
  <si>
    <t>věcná režie za záv.strav.</t>
  </si>
  <si>
    <t>602-036</t>
  </si>
  <si>
    <t>kulturní akce a zájezdy</t>
  </si>
  <si>
    <t>602-050</t>
  </si>
  <si>
    <t>ostatní výnosy z prodeje služeb</t>
  </si>
  <si>
    <t>604-030</t>
  </si>
  <si>
    <t>tržby za zboží</t>
  </si>
  <si>
    <t>609-030</t>
  </si>
  <si>
    <t>školné MŠ</t>
  </si>
  <si>
    <t>609-031</t>
  </si>
  <si>
    <t>poplatek ŠD</t>
  </si>
  <si>
    <t>609-032</t>
  </si>
  <si>
    <t>zájmová činnost</t>
  </si>
  <si>
    <t>60 - Výnosy z vlastních výkonů a zboží</t>
  </si>
  <si>
    <t>648-030</t>
  </si>
  <si>
    <t>převody z rezervního fondu</t>
  </si>
  <si>
    <t>648-031</t>
  </si>
  <si>
    <t>převody z fondu odměn</t>
  </si>
  <si>
    <t>648-032</t>
  </si>
  <si>
    <t>převody z investičního fondu</t>
  </si>
  <si>
    <t>648-060</t>
  </si>
  <si>
    <t>převody z fondů</t>
  </si>
  <si>
    <t>648-070</t>
  </si>
  <si>
    <t>převody z FKSP</t>
  </si>
  <si>
    <t>649-030</t>
  </si>
  <si>
    <t>ostatní výnosy</t>
  </si>
  <si>
    <t>649-040</t>
  </si>
  <si>
    <t>sponzorské dary</t>
  </si>
  <si>
    <t>64 - Ostatní výnosy</t>
  </si>
  <si>
    <t>662-030</t>
  </si>
  <si>
    <t>Úroky</t>
  </si>
  <si>
    <t>663-030</t>
  </si>
  <si>
    <t>kurzové zisky</t>
  </si>
  <si>
    <t>66 - Finanční výnosy</t>
  </si>
  <si>
    <t>672-030</t>
  </si>
  <si>
    <t>příspěvek zřizovatele</t>
  </si>
  <si>
    <t>672-050</t>
  </si>
  <si>
    <t>příspěvek státní rozpočet (kraje)</t>
  </si>
  <si>
    <t>67 - Výnosy z transferů</t>
  </si>
  <si>
    <t>501-010</t>
  </si>
  <si>
    <t>potraviny DČ</t>
  </si>
  <si>
    <t>501-012</t>
  </si>
  <si>
    <t>potraviny  svačiny DČ</t>
  </si>
  <si>
    <t>501-014</t>
  </si>
  <si>
    <t>ostatní spotřeba z DČ</t>
  </si>
  <si>
    <t>502-010</t>
  </si>
  <si>
    <t>502-011</t>
  </si>
  <si>
    <t>502-013</t>
  </si>
  <si>
    <t>518-010</t>
  </si>
  <si>
    <t>ostatní služby DČ</t>
  </si>
  <si>
    <t>518-012</t>
  </si>
  <si>
    <t>521-010</t>
  </si>
  <si>
    <t>521-011</t>
  </si>
  <si>
    <t>524-010</t>
  </si>
  <si>
    <t>524-011</t>
  </si>
  <si>
    <t>527-010</t>
  </si>
  <si>
    <t>přídel do FKSP DČ</t>
  </si>
  <si>
    <t>558-010</t>
  </si>
  <si>
    <t>602-010</t>
  </si>
  <si>
    <t>prodej obědů v DČ</t>
  </si>
  <si>
    <t>602-011</t>
  </si>
  <si>
    <t>prodej svačin v DČ</t>
  </si>
  <si>
    <t>603-010</t>
  </si>
  <si>
    <t>pronájmy DČ</t>
  </si>
  <si>
    <t>V</t>
  </si>
  <si>
    <t>N</t>
  </si>
  <si>
    <t>V-N</t>
  </si>
  <si>
    <t>Opravy</t>
  </si>
  <si>
    <t>oprava komínu MŠN</t>
  </si>
  <si>
    <t>výměna dřezu MŠN</t>
  </si>
  <si>
    <t>oprava rozvodů datových sítí MŠ N</t>
  </si>
  <si>
    <t>nečekané opravy</t>
  </si>
  <si>
    <t>údržba a výměna osvětlení</t>
  </si>
  <si>
    <t>DHIM</t>
  </si>
  <si>
    <t>1000-3000</t>
  </si>
  <si>
    <t>MŠ N</t>
  </si>
  <si>
    <t>MŠ A</t>
  </si>
  <si>
    <t>ZŠ</t>
  </si>
  <si>
    <t>3000-40000</t>
  </si>
  <si>
    <t>ŠJ</t>
  </si>
  <si>
    <t>myčka MŠA</t>
  </si>
  <si>
    <t>notebook jídelna</t>
  </si>
  <si>
    <t>termovárnice 20 1</t>
  </si>
  <si>
    <t>dvě termovárnice 5 l</t>
  </si>
  <si>
    <t>MŠA</t>
  </si>
  <si>
    <t xml:space="preserve">nábytek a reproduktor pro venkovní </t>
  </si>
  <si>
    <t>elektor- reproduktor</t>
  </si>
  <si>
    <t>obnova PC a tabletů</t>
  </si>
  <si>
    <t>MŠN</t>
  </si>
  <si>
    <t>obnova nábytku (uč. židle, notebook)</t>
  </si>
  <si>
    <t>aku nůžky</t>
  </si>
  <si>
    <t>koberec</t>
  </si>
  <si>
    <t>obnova  a tabletů</t>
  </si>
  <si>
    <t xml:space="preserve">ZŠ </t>
  </si>
  <si>
    <t>sedací souprava ŠD</t>
  </si>
  <si>
    <t>obnova nábytku</t>
  </si>
  <si>
    <t>tiskárna MŠ</t>
  </si>
  <si>
    <t>Investice</t>
  </si>
  <si>
    <t>LCD monitor MŠN</t>
  </si>
  <si>
    <t>LCD monitor MŠA</t>
  </si>
  <si>
    <t>robot jídelna</t>
  </si>
  <si>
    <t>tiskárna ZŠ</t>
  </si>
  <si>
    <t>RN 2027 PO ZŠ N</t>
  </si>
  <si>
    <t>RN 2028 PO ZŠ N</t>
  </si>
  <si>
    <t>RN 2029 PO ZŠ N</t>
  </si>
  <si>
    <t>PO ZŠ a MŠ Němčice
Rok 2025, Tisíce, Náklady a výnosy</t>
  </si>
  <si>
    <t>RN 2026 PO ZŠ N.</t>
  </si>
  <si>
    <t>z toho ONIV 2026</t>
  </si>
  <si>
    <t>Investice 2026 budeme hradit ze svého investičního fondu</t>
  </si>
  <si>
    <t>oprava dlažby školní dvůr</t>
  </si>
  <si>
    <t>termovárnice 10 l</t>
  </si>
  <si>
    <t>didaktické pomůcky stavebnice</t>
  </si>
  <si>
    <t>Celkem</t>
  </si>
  <si>
    <t>Požadavky na technické a investiční oddělení</t>
  </si>
  <si>
    <t>rekonstrukce elektrické sítě</t>
  </si>
  <si>
    <t>rekonstrukce elektrické a datové sítě</t>
  </si>
  <si>
    <t>MŠ Němčice</t>
  </si>
  <si>
    <t>klimatizace</t>
  </si>
  <si>
    <t>ZŠ Němčice</t>
  </si>
  <si>
    <t>opravy omítek v kotelně</t>
  </si>
  <si>
    <t>zateplení stropů budovy školní družiny a výměna střešních oken- okna zatékají</t>
  </si>
  <si>
    <t>rekonstrukce elektrických a datových sítí</t>
  </si>
  <si>
    <t>rozšíření vstupu u vchodu do budovy - nevhodná šířka dveří- z hlediska bezpečnosti je to problém, za hlavním vchodem vlevo rozšíření</t>
  </si>
  <si>
    <t>instalace stříšky u vchodu do šaten pro ochrana videotelefonů</t>
  </si>
  <si>
    <t xml:space="preserve">oprava předělu ve třídě v MŠA </t>
  </si>
  <si>
    <t>přidělání změkčovače k myčce v MŠA</t>
  </si>
  <si>
    <t>oprava rozvodů videotelefonů ZŠ</t>
  </si>
  <si>
    <t>žaluzie</t>
  </si>
  <si>
    <t xml:space="preserve">MŠ Alexovice - </t>
  </si>
  <si>
    <t>zateplení obálky a střechy budovy</t>
  </si>
  <si>
    <t>obklady stěny v jídelně u výdajových vozíků</t>
  </si>
  <si>
    <t>opravy sítí proti hmyzu MŠA</t>
  </si>
  <si>
    <t xml:space="preserve">průběžná údržba WC a umýváren, výměna </t>
  </si>
  <si>
    <t>Organizace: ZŠ a MŠ Ivančice - Němčice, okres Brno venkov, Školní 230/34, 664 91 Ivančice</t>
  </si>
  <si>
    <t>Jedná se o tři odloučená pracoviště, ZŠ se základní školou a školní družinou (dvě budovy), MŠ Alexovice a MŠ Němčice</t>
  </si>
  <si>
    <t>odhad- zvýší se zaručená mzda</t>
  </si>
  <si>
    <t>Počet</t>
  </si>
  <si>
    <t>pracovní pozice</t>
  </si>
  <si>
    <t>velikost úvazku</t>
  </si>
  <si>
    <t>plat 2025</t>
  </si>
  <si>
    <t>plat 2026</t>
  </si>
  <si>
    <t>školnice ZŠ + uklízečka(vč.přípl.za děl. směny)</t>
  </si>
  <si>
    <t>školnice MŠ Němčice + uklízečka</t>
  </si>
  <si>
    <t>školnice MŠ Alexovice + uklízečka</t>
  </si>
  <si>
    <t>vedoucí ŠJ pro 300 strávníků</t>
  </si>
  <si>
    <t>vedoucí kuchařka</t>
  </si>
  <si>
    <t>kuchařka</t>
  </si>
  <si>
    <t>pomocná kuchařka+výdej stravy MŠN</t>
  </si>
  <si>
    <t>pomocná kuchařka+výdej stravy MŠA</t>
  </si>
  <si>
    <t>pomocná kuchařka+výdej stravy ZŠ</t>
  </si>
  <si>
    <t>uklízečka ZŠ</t>
  </si>
  <si>
    <t xml:space="preserve">vrátná ZŠ </t>
  </si>
  <si>
    <t>údržbář - dohoda</t>
  </si>
  <si>
    <t>(měsíční náklady)</t>
  </si>
  <si>
    <t>vedení účetnictví:</t>
  </si>
  <si>
    <t>účetnictví pro ZŠ, MŠ, ŠD, ŠJ  + 3 odloučená pracoviště</t>
  </si>
  <si>
    <t>odhad, protože se - zvýší se zaručená mzda</t>
  </si>
  <si>
    <t>pracovní pozice nebo externí firma</t>
  </si>
  <si>
    <t>hrazeno 2025</t>
  </si>
  <si>
    <t>hrazeno 2026</t>
  </si>
  <si>
    <t>učetní + statutární zástupce(včetně nárokového funkčního příplatku)</t>
  </si>
  <si>
    <t>mzdová účetní  zpracovává 77 pracovních smluv</t>
  </si>
  <si>
    <t>správce sítě - dodavatelsky (Miroslav Fajmon)</t>
  </si>
  <si>
    <t>8000/měsíčne</t>
  </si>
  <si>
    <t>8300/měsíčně</t>
  </si>
  <si>
    <t>správa web.stránek - dodavatelsky (L.Dvořáková)</t>
  </si>
  <si>
    <t>2700/měsíčně</t>
  </si>
  <si>
    <t>3000/měsíčně</t>
  </si>
  <si>
    <t>GDPR - dodavatelsky -Mikroregion Ivančice</t>
  </si>
  <si>
    <t>1750/měsíčně</t>
  </si>
  <si>
    <t>1850/měsíčně</t>
  </si>
  <si>
    <t>celkem roční náklady na platy</t>
  </si>
  <si>
    <t>41 00,00</t>
  </si>
  <si>
    <t>ONIV</t>
  </si>
  <si>
    <t>rok 2025 může být čerpání i jiné (když ušetříme na odvodech, tak to jde do ONIV)</t>
  </si>
  <si>
    <t>pojištění odpovědnosti</t>
  </si>
  <si>
    <t>FRIM k 31.12.2025</t>
  </si>
  <si>
    <t>Rezervní fond k 31.12.2025</t>
  </si>
  <si>
    <t>FRIM k 31.12.2024</t>
  </si>
  <si>
    <t>Rezervní fond k 31.12.2024</t>
  </si>
  <si>
    <t>Počet  dětí MŠ k 30.9.2025</t>
  </si>
  <si>
    <t>Počet žáku  ZŠ k 30.9.2025</t>
  </si>
  <si>
    <t>Počet dětí MŠ k 30.9.2024</t>
  </si>
  <si>
    <t>Počet žáků ZŠ k 30.9.2024</t>
  </si>
  <si>
    <t>Úč 2025 (1-9) PO ZŠ N.</t>
  </si>
  <si>
    <t>odvody z hrubých mezd ve výši 34%</t>
  </si>
  <si>
    <t xml:space="preserve"> 1% hrubých mezd - odvod do FKSP</t>
  </si>
  <si>
    <t xml:space="preserve"> měsíční náklady celkem </t>
  </si>
  <si>
    <t xml:space="preserve">měsíční náklady celkem </t>
  </si>
  <si>
    <t>.</t>
  </si>
  <si>
    <t>vše za celý rok</t>
  </si>
  <si>
    <t>Nepedagogičtí pracovníci ( školnice, kuchařky, uklízečky,vrátná,  účetní)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</si>
</sst>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"/>
    <numFmt numFmtId="165" formatCode="#,##0.000"/>
  </numFmts>
  <fonts count="20" x14ac:knownFonts="1">
    <font>
      <sz val="12"/>
      <name val="Times New Roman"/>
    </font>
    <font>
      <b/>
      <sz val="12"/>
      <name val="Times New Roman"/>
    </font>
    <font>
      <sz val="12"/>
      <color rgb="FFFF000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rgb="FF424242"/>
      <name val="Segoe UI"/>
      <family val="2"/>
      <charset val="238"/>
    </font>
    <font>
      <b/>
      <sz val="14"/>
      <color rgb="FFFF0000"/>
      <name val="Calibri"/>
      <family val="2"/>
      <charset val="238"/>
      <scheme val="minor"/>
    </font>
    <font>
      <sz val="18"/>
      <name val="Times New Roman"/>
      <family val="1"/>
      <charset val="238"/>
    </font>
    <font>
      <sz val="14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164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64" fontId="1" fillId="2" borderId="0" xfId="0" applyNumberFormat="1" applyFont="1" applyFill="1" applyAlignment="1">
      <alignment horizontal="left" vertical="center" wrapText="1"/>
    </xf>
    <xf numFmtId="49" fontId="1" fillId="2" borderId="0" xfId="0" applyNumberFormat="1" applyFont="1" applyFill="1" applyAlignment="1">
      <alignment horizontal="left" vertical="center" wrapText="1"/>
    </xf>
    <xf numFmtId="165" fontId="1" fillId="2" borderId="0" xfId="0" applyNumberFormat="1" applyFont="1" applyFill="1" applyAlignment="1">
      <alignment horizontal="left" vertical="center" wrapText="1"/>
    </xf>
    <xf numFmtId="164" fontId="0" fillId="0" borderId="1" xfId="0" applyNumberFormat="1" applyBorder="1" applyAlignment="1">
      <alignment vertical="center"/>
    </xf>
    <xf numFmtId="49" fontId="0" fillId="0" borderId="1" xfId="0" applyNumberFormat="1" applyBorder="1" applyAlignment="1">
      <alignment vertical="center"/>
    </xf>
    <xf numFmtId="165" fontId="0" fillId="0" borderId="1" xfId="0" applyNumberFormat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49" fontId="1" fillId="3" borderId="1" xfId="0" applyNumberFormat="1" applyFont="1" applyFill="1" applyBorder="1" applyAlignment="1">
      <alignment vertical="center"/>
    </xf>
    <xf numFmtId="165" fontId="1" fillId="3" borderId="1" xfId="0" applyNumberFormat="1" applyFont="1" applyFill="1" applyBorder="1" applyAlignment="1">
      <alignment vertical="center"/>
    </xf>
    <xf numFmtId="0" fontId="1" fillId="0" borderId="0" xfId="0" applyFont="1" applyAlignment="1">
      <alignment vertical="center" wrapText="1"/>
    </xf>
    <xf numFmtId="49" fontId="0" fillId="0" borderId="2" xfId="0" applyNumberFormat="1" applyBorder="1" applyAlignment="1">
      <alignment vertical="center"/>
    </xf>
    <xf numFmtId="165" fontId="0" fillId="0" borderId="2" xfId="0" applyNumberFormat="1" applyBorder="1" applyAlignment="1">
      <alignment vertical="center"/>
    </xf>
    <xf numFmtId="164" fontId="0" fillId="0" borderId="2" xfId="0" applyNumberFormat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165" fontId="2" fillId="0" borderId="2" xfId="0" applyNumberFormat="1" applyFont="1" applyBorder="1" applyAlignment="1">
      <alignment vertical="center"/>
    </xf>
    <xf numFmtId="165" fontId="1" fillId="3" borderId="0" xfId="0" applyNumberFormat="1" applyFont="1" applyFill="1" applyAlignment="1">
      <alignment vertical="center"/>
    </xf>
    <xf numFmtId="165" fontId="1" fillId="4" borderId="0" xfId="0" applyNumberFormat="1" applyFont="1" applyFill="1" applyAlignment="1">
      <alignment horizontal="left" vertical="center" wrapText="1"/>
    </xf>
    <xf numFmtId="165" fontId="0" fillId="4" borderId="1" xfId="0" applyNumberFormat="1" applyFill="1" applyBorder="1" applyAlignment="1">
      <alignment vertical="center"/>
    </xf>
    <xf numFmtId="165" fontId="1" fillId="4" borderId="1" xfId="0" applyNumberFormat="1" applyFont="1" applyFill="1" applyBorder="1" applyAlignment="1">
      <alignment vertical="center"/>
    </xf>
    <xf numFmtId="164" fontId="3" fillId="4" borderId="2" xfId="0" applyNumberFormat="1" applyFont="1" applyFill="1" applyBorder="1" applyAlignment="1">
      <alignment vertical="center"/>
    </xf>
    <xf numFmtId="49" fontId="0" fillId="4" borderId="2" xfId="0" applyNumberFormat="1" applyFill="1" applyBorder="1" applyAlignment="1">
      <alignment vertical="center"/>
    </xf>
    <xf numFmtId="165" fontId="0" fillId="4" borderId="2" xfId="0" applyNumberFormat="1" applyFill="1" applyBorder="1" applyAlignment="1">
      <alignment vertical="center"/>
    </xf>
    <xf numFmtId="165" fontId="0" fillId="5" borderId="1" xfId="0" applyNumberFormat="1" applyFill="1" applyBorder="1" applyAlignment="1">
      <alignment vertical="center"/>
    </xf>
    <xf numFmtId="165" fontId="0" fillId="0" borderId="0" xfId="0" applyNumberFormat="1"/>
    <xf numFmtId="165" fontId="1" fillId="4" borderId="3" xfId="0" applyNumberFormat="1" applyFont="1" applyFill="1" applyBorder="1" applyAlignment="1">
      <alignment vertical="center"/>
    </xf>
    <xf numFmtId="165" fontId="0" fillId="5" borderId="3" xfId="0" applyNumberFormat="1" applyFill="1" applyBorder="1" applyAlignment="1">
      <alignment vertical="center"/>
    </xf>
    <xf numFmtId="0" fontId="0" fillId="4" borderId="2" xfId="0" applyFill="1" applyBorder="1"/>
    <xf numFmtId="165" fontId="1" fillId="4" borderId="2" xfId="0" applyNumberFormat="1" applyFont="1" applyFill="1" applyBorder="1" applyAlignment="1">
      <alignment vertical="center"/>
    </xf>
    <xf numFmtId="165" fontId="4" fillId="4" borderId="2" xfId="0" applyNumberFormat="1" applyFont="1" applyFill="1" applyBorder="1"/>
    <xf numFmtId="165" fontId="5" fillId="0" borderId="2" xfId="0" applyNumberFormat="1" applyFont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49" fontId="5" fillId="0" borderId="0" xfId="0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165" fontId="6" fillId="0" borderId="0" xfId="0" applyNumberFormat="1" applyFont="1" applyAlignment="1">
      <alignment vertical="center"/>
    </xf>
    <xf numFmtId="165" fontId="6" fillId="4" borderId="2" xfId="0" applyNumberFormat="1" applyFont="1" applyFill="1" applyBorder="1" applyAlignment="1">
      <alignment vertical="center"/>
    </xf>
    <xf numFmtId="0" fontId="0" fillId="4" borderId="2" xfId="0" applyFill="1" applyBorder="1" applyAlignment="1">
      <alignment vertical="center"/>
    </xf>
    <xf numFmtId="164" fontId="6" fillId="4" borderId="2" xfId="0" applyNumberFormat="1" applyFont="1" applyFill="1" applyBorder="1" applyAlignment="1">
      <alignment vertical="center"/>
    </xf>
    <xf numFmtId="164" fontId="6" fillId="0" borderId="2" xfId="0" applyNumberFormat="1" applyFont="1" applyBorder="1" applyAlignment="1">
      <alignment vertical="center"/>
    </xf>
    <xf numFmtId="0" fontId="9" fillId="0" borderId="0" xfId="0" applyFont="1"/>
    <xf numFmtId="0" fontId="10" fillId="0" borderId="0" xfId="0" applyFont="1"/>
    <xf numFmtId="0" fontId="8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4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6" borderId="2" xfId="0" applyFill="1" applyBorder="1"/>
    <xf numFmtId="0" fontId="8" fillId="0" borderId="0" xfId="0" applyFont="1"/>
    <xf numFmtId="0" fontId="0" fillId="0" borderId="2" xfId="0" applyBorder="1" applyAlignment="1">
      <alignment horizontal="right"/>
    </xf>
    <xf numFmtId="0" fontId="11" fillId="0" borderId="2" xfId="0" applyFont="1" applyBorder="1"/>
    <xf numFmtId="4" fontId="0" fillId="0" borderId="2" xfId="0" applyNumberFormat="1" applyBorder="1"/>
    <xf numFmtId="0" fontId="0" fillId="5" borderId="2" xfId="0" applyFill="1" applyBorder="1"/>
    <xf numFmtId="0" fontId="7" fillId="0" borderId="2" xfId="0" applyFont="1" applyBorder="1"/>
    <xf numFmtId="4" fontId="0" fillId="0" borderId="4" xfId="0" applyNumberFormat="1" applyBorder="1"/>
    <xf numFmtId="4" fontId="12" fillId="0" borderId="2" xfId="0" applyNumberFormat="1" applyFont="1" applyBorder="1"/>
    <xf numFmtId="4" fontId="0" fillId="0" borderId="5" xfId="0" applyNumberFormat="1" applyBorder="1"/>
    <xf numFmtId="4" fontId="0" fillId="5" borderId="2" xfId="0" applyNumberFormat="1" applyFill="1" applyBorder="1"/>
    <xf numFmtId="4" fontId="0" fillId="0" borderId="2" xfId="0" applyNumberFormat="1" applyBorder="1" applyAlignment="1">
      <alignment horizontal="right"/>
    </xf>
    <xf numFmtId="0" fontId="7" fillId="0" borderId="0" xfId="0" applyFont="1"/>
    <xf numFmtId="0" fontId="0" fillId="0" borderId="0" xfId="0" applyAlignment="1">
      <alignment horizontal="right"/>
    </xf>
    <xf numFmtId="4" fontId="13" fillId="4" borderId="4" xfId="0" applyNumberFormat="1" applyFont="1" applyFill="1" applyBorder="1" applyAlignment="1">
      <alignment horizontal="right"/>
    </xf>
    <xf numFmtId="4" fontId="0" fillId="0" borderId="0" xfId="0" applyNumberFormat="1"/>
    <xf numFmtId="1" fontId="14" fillId="7" borderId="2" xfId="0" applyNumberFormat="1" applyFont="1" applyFill="1" applyBorder="1" applyAlignment="1">
      <alignment horizontal="center"/>
    </xf>
    <xf numFmtId="4" fontId="9" fillId="0" borderId="2" xfId="0" applyNumberFormat="1" applyFont="1" applyBorder="1"/>
    <xf numFmtId="0" fontId="8" fillId="4" borderId="0" xfId="0" applyFont="1" applyFill="1"/>
    <xf numFmtId="49" fontId="6" fillId="0" borderId="2" xfId="0" applyNumberFormat="1" applyFont="1" applyBorder="1" applyAlignment="1">
      <alignment vertical="center"/>
    </xf>
    <xf numFmtId="165" fontId="6" fillId="0" borderId="2" xfId="0" applyNumberFormat="1" applyFont="1" applyBorder="1" applyAlignment="1">
      <alignment vertical="center"/>
    </xf>
    <xf numFmtId="4" fontId="0" fillId="9" borderId="2" xfId="0" applyNumberFormat="1" applyFill="1" applyBorder="1"/>
    <xf numFmtId="4" fontId="0" fillId="8" borderId="5" xfId="0" applyNumberFormat="1" applyFill="1" applyBorder="1"/>
    <xf numFmtId="4" fontId="0" fillId="5" borderId="4" xfId="0" applyNumberFormat="1" applyFill="1" applyBorder="1"/>
    <xf numFmtId="4" fontId="15" fillId="8" borderId="5" xfId="0" applyNumberFormat="1" applyFont="1" applyFill="1" applyBorder="1" applyAlignment="1">
      <alignment horizontal="right"/>
    </xf>
    <xf numFmtId="0" fontId="3" fillId="6" borderId="2" xfId="0" applyFont="1" applyFill="1" applyBorder="1"/>
    <xf numFmtId="0" fontId="0" fillId="9" borderId="2" xfId="0" applyFill="1" applyBorder="1"/>
    <xf numFmtId="0" fontId="0" fillId="8" borderId="2" xfId="0" applyFill="1" applyBorder="1"/>
    <xf numFmtId="0" fontId="3" fillId="0" borderId="0" xfId="0" applyFont="1"/>
    <xf numFmtId="0" fontId="2" fillId="0" borderId="2" xfId="0" applyFont="1" applyBorder="1"/>
    <xf numFmtId="4" fontId="0" fillId="9" borderId="0" xfId="0" applyNumberFormat="1" applyFill="1"/>
    <xf numFmtId="4" fontId="0" fillId="8" borderId="0" xfId="0" applyNumberFormat="1" applyFill="1"/>
    <xf numFmtId="165" fontId="6" fillId="4" borderId="0" xfId="0" applyNumberFormat="1" applyFont="1" applyFill="1" applyAlignment="1">
      <alignment vertical="center"/>
    </xf>
    <xf numFmtId="0" fontId="16" fillId="0" borderId="0" xfId="0" applyFont="1"/>
    <xf numFmtId="0" fontId="17" fillId="0" borderId="2" xfId="0" applyFont="1" applyBorder="1"/>
    <xf numFmtId="0" fontId="18" fillId="4" borderId="0" xfId="0" applyFont="1" applyFill="1"/>
    <xf numFmtId="0" fontId="19" fillId="9" borderId="2" xfId="0" applyFont="1" applyFill="1" applyBorder="1" applyAlignment="1">
      <alignment horizontal="center"/>
    </xf>
    <xf numFmtId="0" fontId="19" fillId="8" borderId="2" xfId="0" applyFont="1" applyFill="1" applyBorder="1" applyAlignment="1">
      <alignment horizontal="center"/>
    </xf>
    <xf numFmtId="49" fontId="5" fillId="0" borderId="2" xfId="0" applyNumberFormat="1" applyFont="1" applyBorder="1" applyAlignment="1">
      <alignment vertical="center"/>
    </xf>
    <xf numFmtId="0" fontId="1" fillId="0" borderId="0" xfId="0" applyFont="1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2"/>
  <sheetViews>
    <sheetView tabSelected="1" zoomScaleNormal="100" workbookViewId="0">
      <pane ySplit="2" topLeftCell="A117" activePane="bottomLeft" state="frozen"/>
      <selection pane="bottomLeft" activeCell="H59" sqref="H59"/>
    </sheetView>
  </sheetViews>
  <sheetFormatPr defaultRowHeight="15.6" x14ac:dyDescent="0.3"/>
  <cols>
    <col min="1" max="1" width="7" style="1" customWidth="1"/>
    <col min="2" max="2" width="8.09765625" style="1" customWidth="1"/>
    <col min="3" max="3" width="4.8984375" style="1" customWidth="1"/>
    <col min="4" max="4" width="8.19921875" style="1" customWidth="1"/>
    <col min="5" max="5" width="28.8984375" style="2" customWidth="1"/>
    <col min="6" max="7" width="11.19921875" style="3" customWidth="1"/>
    <col min="8" max="8" width="13" style="3" customWidth="1"/>
    <col min="9" max="9" width="9.69921875" style="3" customWidth="1"/>
    <col min="10" max="13" width="10.5" style="3" customWidth="1"/>
  </cols>
  <sheetData>
    <row r="1" spans="1:14" ht="30.6" customHeight="1" x14ac:dyDescent="0.3">
      <c r="A1" s="91" t="s">
        <v>239</v>
      </c>
      <c r="B1" s="91"/>
      <c r="C1" s="91"/>
      <c r="D1" s="91"/>
      <c r="E1" s="91"/>
      <c r="F1" s="91"/>
      <c r="G1" s="91"/>
      <c r="H1" s="91"/>
      <c r="I1" s="91"/>
      <c r="J1" s="91"/>
      <c r="K1" s="13"/>
      <c r="L1" s="13"/>
      <c r="M1" s="13"/>
    </row>
    <row r="2" spans="1:14" ht="61.2" customHeight="1" x14ac:dyDescent="0.3">
      <c r="A2" s="4" t="s">
        <v>0</v>
      </c>
      <c r="B2" s="4" t="s">
        <v>1</v>
      </c>
      <c r="C2" s="4" t="s">
        <v>2</v>
      </c>
      <c r="D2" s="4" t="s">
        <v>3</v>
      </c>
      <c r="E2" s="5" t="s">
        <v>4</v>
      </c>
      <c r="F2" s="6" t="s">
        <v>5</v>
      </c>
      <c r="G2" s="6" t="s">
        <v>6</v>
      </c>
      <c r="H2" s="6" t="s">
        <v>318</v>
      </c>
      <c r="I2" s="6" t="s">
        <v>7</v>
      </c>
      <c r="J2" s="20" t="s">
        <v>240</v>
      </c>
      <c r="K2" s="6" t="s">
        <v>236</v>
      </c>
      <c r="L2" s="6" t="s">
        <v>237</v>
      </c>
      <c r="M2" s="6" t="s">
        <v>238</v>
      </c>
      <c r="N2" s="20" t="s">
        <v>241</v>
      </c>
    </row>
    <row r="3" spans="1:14" x14ac:dyDescent="0.3">
      <c r="A3" s="7">
        <v>1</v>
      </c>
      <c r="B3" s="7">
        <v>50</v>
      </c>
      <c r="C3" s="7">
        <v>501</v>
      </c>
      <c r="D3" s="7" t="s">
        <v>8</v>
      </c>
      <c r="E3" s="8" t="s">
        <v>9</v>
      </c>
      <c r="F3" s="9">
        <v>1719.8662999999999</v>
      </c>
      <c r="G3" s="9">
        <v>1848.82944</v>
      </c>
      <c r="H3" s="9">
        <v>1360.99</v>
      </c>
      <c r="I3" s="9">
        <v>2000</v>
      </c>
      <c r="J3" s="21">
        <v>2100</v>
      </c>
      <c r="K3" s="3">
        <v>2105</v>
      </c>
      <c r="L3" s="3">
        <v>2105</v>
      </c>
      <c r="M3" s="3">
        <v>2105</v>
      </c>
      <c r="N3" s="30"/>
    </row>
    <row r="4" spans="1:14" x14ac:dyDescent="0.3">
      <c r="A4" s="7">
        <v>1</v>
      </c>
      <c r="B4" s="7">
        <v>50</v>
      </c>
      <c r="C4" s="7">
        <v>501</v>
      </c>
      <c r="D4" s="7" t="s">
        <v>10</v>
      </c>
      <c r="E4" s="8" t="s">
        <v>11</v>
      </c>
      <c r="F4" s="9">
        <v>0</v>
      </c>
      <c r="G4" s="9">
        <v>3.5830000000000002</v>
      </c>
      <c r="H4" s="9">
        <v>0</v>
      </c>
      <c r="I4" s="9">
        <v>20</v>
      </c>
      <c r="J4" s="21">
        <v>20</v>
      </c>
      <c r="K4" s="3">
        <v>20</v>
      </c>
      <c r="L4" s="3">
        <v>20</v>
      </c>
      <c r="M4" s="3">
        <v>20</v>
      </c>
      <c r="N4" s="30"/>
    </row>
    <row r="5" spans="1:14" x14ac:dyDescent="0.3">
      <c r="A5" s="7">
        <v>1</v>
      </c>
      <c r="B5" s="7">
        <v>50</v>
      </c>
      <c r="C5" s="7">
        <v>501</v>
      </c>
      <c r="D5" s="7" t="s">
        <v>12</v>
      </c>
      <c r="E5" s="8" t="s">
        <v>13</v>
      </c>
      <c r="F5" s="9">
        <v>20.65699</v>
      </c>
      <c r="G5" s="9">
        <v>6.7124899999999998</v>
      </c>
      <c r="H5" s="9">
        <v>4.7383800000000003</v>
      </c>
      <c r="I5" s="9">
        <v>22</v>
      </c>
      <c r="J5" s="21">
        <v>20</v>
      </c>
      <c r="K5" s="3">
        <v>25</v>
      </c>
      <c r="L5" s="3">
        <v>25</v>
      </c>
      <c r="M5" s="3">
        <v>25</v>
      </c>
      <c r="N5" s="30"/>
    </row>
    <row r="6" spans="1:14" x14ac:dyDescent="0.3">
      <c r="A6" s="7">
        <v>1</v>
      </c>
      <c r="B6" s="7">
        <v>50</v>
      </c>
      <c r="C6" s="7">
        <v>501</v>
      </c>
      <c r="D6" s="7" t="s">
        <v>14</v>
      </c>
      <c r="E6" s="8" t="s">
        <v>15</v>
      </c>
      <c r="F6" s="9">
        <v>37.88946</v>
      </c>
      <c r="G6" s="9">
        <v>41.252650000000003</v>
      </c>
      <c r="H6" s="9">
        <v>0.64</v>
      </c>
      <c r="I6" s="9">
        <v>25</v>
      </c>
      <c r="J6" s="21">
        <v>45</v>
      </c>
      <c r="K6" s="3">
        <v>45</v>
      </c>
      <c r="L6" s="3">
        <v>45</v>
      </c>
      <c r="M6" s="3">
        <v>45</v>
      </c>
      <c r="N6" s="30"/>
    </row>
    <row r="7" spans="1:14" x14ac:dyDescent="0.3">
      <c r="A7" s="7">
        <v>1</v>
      </c>
      <c r="B7" s="7">
        <v>50</v>
      </c>
      <c r="C7" s="7">
        <v>501</v>
      </c>
      <c r="D7" s="7" t="s">
        <v>16</v>
      </c>
      <c r="E7" s="8" t="s">
        <v>17</v>
      </c>
      <c r="F7" s="9">
        <v>64.098740000000006</v>
      </c>
      <c r="G7" s="9">
        <v>164.24697</v>
      </c>
      <c r="H7" s="9">
        <v>97.164000000000001</v>
      </c>
      <c r="I7" s="9">
        <v>30</v>
      </c>
      <c r="J7" s="21">
        <v>230</v>
      </c>
      <c r="K7" s="3">
        <v>230</v>
      </c>
      <c r="L7" s="3">
        <v>230</v>
      </c>
      <c r="M7" s="3">
        <v>230</v>
      </c>
      <c r="N7" s="30">
        <v>200</v>
      </c>
    </row>
    <row r="8" spans="1:14" x14ac:dyDescent="0.3">
      <c r="A8" s="7">
        <v>1</v>
      </c>
      <c r="B8" s="7">
        <v>50</v>
      </c>
      <c r="C8" s="7">
        <v>501</v>
      </c>
      <c r="D8" s="7" t="s">
        <v>18</v>
      </c>
      <c r="E8" s="8" t="s">
        <v>19</v>
      </c>
      <c r="F8" s="9">
        <v>119.19718</v>
      </c>
      <c r="G8" s="9">
        <v>13.867620000000001</v>
      </c>
      <c r="H8" s="9">
        <v>45.920999999999999</v>
      </c>
      <c r="I8" s="9">
        <v>50</v>
      </c>
      <c r="J8" s="21">
        <v>70</v>
      </c>
      <c r="K8" s="3">
        <v>75</v>
      </c>
      <c r="L8" s="3">
        <v>77</v>
      </c>
      <c r="M8" s="3">
        <v>78</v>
      </c>
      <c r="N8" s="30">
        <v>20</v>
      </c>
    </row>
    <row r="9" spans="1:14" x14ac:dyDescent="0.3">
      <c r="A9" s="7">
        <v>1</v>
      </c>
      <c r="B9" s="7">
        <v>50</v>
      </c>
      <c r="C9" s="7">
        <v>501</v>
      </c>
      <c r="D9" s="7" t="s">
        <v>20</v>
      </c>
      <c r="E9" s="8" t="s">
        <v>21</v>
      </c>
      <c r="F9" s="9">
        <v>31.339110000000002</v>
      </c>
      <c r="G9" s="9">
        <v>19.61891</v>
      </c>
      <c r="H9" s="9">
        <v>15.795</v>
      </c>
      <c r="I9" s="9">
        <v>20</v>
      </c>
      <c r="J9" s="21">
        <v>25</v>
      </c>
      <c r="K9" s="3">
        <v>25</v>
      </c>
      <c r="L9" s="3">
        <v>25</v>
      </c>
      <c r="M9" s="3">
        <v>25</v>
      </c>
      <c r="N9" s="30"/>
    </row>
    <row r="10" spans="1:14" x14ac:dyDescent="0.3">
      <c r="A10" s="7">
        <v>1</v>
      </c>
      <c r="B10" s="7">
        <v>50</v>
      </c>
      <c r="C10" s="7">
        <v>501</v>
      </c>
      <c r="D10" s="7" t="s">
        <v>22</v>
      </c>
      <c r="E10" s="8" t="s">
        <v>23</v>
      </c>
      <c r="F10" s="9">
        <v>123.99355</v>
      </c>
      <c r="G10" s="9">
        <v>144.89219</v>
      </c>
      <c r="H10" s="9">
        <v>61.91</v>
      </c>
      <c r="I10" s="9">
        <v>75</v>
      </c>
      <c r="J10" s="21">
        <v>80</v>
      </c>
      <c r="K10" s="3">
        <v>85</v>
      </c>
      <c r="L10" s="3">
        <v>85</v>
      </c>
      <c r="M10" s="3">
        <v>85</v>
      </c>
      <c r="N10" s="30"/>
    </row>
    <row r="11" spans="1:14" x14ac:dyDescent="0.3">
      <c r="A11" s="7">
        <v>1</v>
      </c>
      <c r="B11" s="7">
        <v>50</v>
      </c>
      <c r="C11" s="7">
        <v>501</v>
      </c>
      <c r="D11" s="7" t="s">
        <v>24</v>
      </c>
      <c r="E11" s="8" t="s">
        <v>25</v>
      </c>
      <c r="F11" s="9">
        <v>15.78777</v>
      </c>
      <c r="G11" s="9">
        <v>45.922440000000002</v>
      </c>
      <c r="H11" s="9">
        <v>11.696</v>
      </c>
      <c r="I11" s="9">
        <v>60</v>
      </c>
      <c r="J11" s="21">
        <v>70</v>
      </c>
      <c r="K11" s="3">
        <v>65</v>
      </c>
      <c r="L11" s="3">
        <v>65</v>
      </c>
      <c r="M11" s="3">
        <v>65</v>
      </c>
      <c r="N11" s="30"/>
    </row>
    <row r="12" spans="1:14" x14ac:dyDescent="0.3">
      <c r="A12" s="7">
        <v>1</v>
      </c>
      <c r="B12" s="7">
        <v>50</v>
      </c>
      <c r="C12" s="7">
        <v>501</v>
      </c>
      <c r="D12" s="7" t="s">
        <v>26</v>
      </c>
      <c r="E12" s="8" t="s">
        <v>27</v>
      </c>
      <c r="F12" s="9">
        <v>111.95352</v>
      </c>
      <c r="G12" s="9">
        <v>111.69776</v>
      </c>
      <c r="H12" s="9">
        <v>97.902000000000001</v>
      </c>
      <c r="I12" s="9">
        <v>105</v>
      </c>
      <c r="J12" s="21">
        <v>120</v>
      </c>
      <c r="K12" s="3">
        <v>125</v>
      </c>
      <c r="L12" s="3">
        <v>125</v>
      </c>
      <c r="M12" s="3">
        <v>125</v>
      </c>
      <c r="N12" s="30"/>
    </row>
    <row r="13" spans="1:14" x14ac:dyDescent="0.3">
      <c r="A13" s="7">
        <v>1</v>
      </c>
      <c r="B13" s="7">
        <v>50</v>
      </c>
      <c r="C13" s="7">
        <v>501</v>
      </c>
      <c r="D13" s="7" t="s">
        <v>28</v>
      </c>
      <c r="E13" s="8" t="s">
        <v>29</v>
      </c>
      <c r="F13" s="9">
        <v>7.1369999999999996</v>
      </c>
      <c r="G13" s="9">
        <v>18.573</v>
      </c>
      <c r="H13" s="9">
        <v>3.367</v>
      </c>
      <c r="I13" s="9">
        <v>25</v>
      </c>
      <c r="J13" s="21">
        <v>25</v>
      </c>
      <c r="K13" s="3">
        <v>20</v>
      </c>
      <c r="L13" s="3">
        <v>20</v>
      </c>
      <c r="M13" s="3">
        <v>20</v>
      </c>
      <c r="N13" s="30"/>
    </row>
    <row r="14" spans="1:14" x14ac:dyDescent="0.3">
      <c r="A14" s="7">
        <v>1</v>
      </c>
      <c r="B14" s="7">
        <v>50</v>
      </c>
      <c r="C14" s="7">
        <v>501</v>
      </c>
      <c r="D14" s="7" t="s">
        <v>30</v>
      </c>
      <c r="E14" s="8" t="s">
        <v>31</v>
      </c>
      <c r="F14" s="9"/>
      <c r="G14" s="9">
        <v>10.162000000000001</v>
      </c>
      <c r="H14" s="9">
        <v>0</v>
      </c>
      <c r="I14" s="9">
        <v>20</v>
      </c>
      <c r="J14" s="21">
        <v>20</v>
      </c>
      <c r="K14" s="3">
        <v>15</v>
      </c>
      <c r="L14" s="3">
        <v>15</v>
      </c>
      <c r="M14" s="3">
        <v>15</v>
      </c>
      <c r="N14" s="30"/>
    </row>
    <row r="15" spans="1:14" x14ac:dyDescent="0.3">
      <c r="A15" s="7">
        <v>1</v>
      </c>
      <c r="B15" s="7">
        <v>50</v>
      </c>
      <c r="C15" s="7">
        <v>501</v>
      </c>
      <c r="D15" s="7" t="s">
        <v>32</v>
      </c>
      <c r="E15" s="8" t="s">
        <v>33</v>
      </c>
      <c r="F15" s="9">
        <v>13.2455</v>
      </c>
      <c r="G15" s="9">
        <v>9.3650000000000002</v>
      </c>
      <c r="H15" s="9">
        <v>11.75</v>
      </c>
      <c r="I15" s="9">
        <v>15</v>
      </c>
      <c r="J15" s="21">
        <v>15</v>
      </c>
      <c r="K15" s="3">
        <v>10</v>
      </c>
      <c r="L15" s="3">
        <v>10</v>
      </c>
      <c r="M15" s="3">
        <v>10</v>
      </c>
      <c r="N15" s="30"/>
    </row>
    <row r="16" spans="1:14" x14ac:dyDescent="0.3">
      <c r="A16" s="7">
        <v>1</v>
      </c>
      <c r="B16" s="7">
        <v>50</v>
      </c>
      <c r="C16" s="7">
        <v>501</v>
      </c>
      <c r="D16" s="7" t="s">
        <v>34</v>
      </c>
      <c r="E16" s="8" t="s">
        <v>35</v>
      </c>
      <c r="F16" s="9">
        <v>17.486999999999998</v>
      </c>
      <c r="G16" s="9">
        <v>0</v>
      </c>
      <c r="H16" s="9">
        <v>0</v>
      </c>
      <c r="I16" s="9">
        <v>15</v>
      </c>
      <c r="J16" s="21">
        <v>10</v>
      </c>
      <c r="K16" s="3">
        <v>10</v>
      </c>
      <c r="L16" s="3">
        <v>10</v>
      </c>
      <c r="M16" s="3">
        <v>10</v>
      </c>
      <c r="N16" s="30"/>
    </row>
    <row r="17" spans="1:14" x14ac:dyDescent="0.3">
      <c r="A17" s="7">
        <v>1</v>
      </c>
      <c r="B17" s="7">
        <v>50</v>
      </c>
      <c r="C17" s="7">
        <v>501</v>
      </c>
      <c r="D17" s="7" t="s">
        <v>36</v>
      </c>
      <c r="E17" s="8" t="s">
        <v>37</v>
      </c>
      <c r="F17" s="9">
        <v>0</v>
      </c>
      <c r="G17" s="9">
        <v>0</v>
      </c>
      <c r="H17" s="9">
        <v>0</v>
      </c>
      <c r="I17" s="9">
        <v>0</v>
      </c>
      <c r="J17" s="21">
        <v>13</v>
      </c>
      <c r="K17" s="3">
        <v>15</v>
      </c>
      <c r="L17" s="3">
        <v>15</v>
      </c>
      <c r="M17" s="3">
        <v>15</v>
      </c>
      <c r="N17" s="30"/>
    </row>
    <row r="18" spans="1:14" x14ac:dyDescent="0.3">
      <c r="A18" s="7">
        <v>1</v>
      </c>
      <c r="B18" s="7">
        <v>50</v>
      </c>
      <c r="C18" s="7">
        <v>502</v>
      </c>
      <c r="D18" s="7" t="s">
        <v>38</v>
      </c>
      <c r="E18" s="8" t="s">
        <v>39</v>
      </c>
      <c r="F18" s="9">
        <v>153.0821</v>
      </c>
      <c r="G18" s="9">
        <v>189.6943</v>
      </c>
      <c r="H18" s="9">
        <v>40.191000000000003</v>
      </c>
      <c r="I18" s="9">
        <v>165</v>
      </c>
      <c r="J18" s="21">
        <v>170</v>
      </c>
      <c r="K18" s="3">
        <v>180</v>
      </c>
      <c r="L18" s="3">
        <v>185</v>
      </c>
      <c r="M18" s="3">
        <v>185</v>
      </c>
      <c r="N18" s="30"/>
    </row>
    <row r="19" spans="1:14" x14ac:dyDescent="0.3">
      <c r="A19" s="7">
        <v>1</v>
      </c>
      <c r="B19" s="7">
        <v>50</v>
      </c>
      <c r="C19" s="7">
        <v>502</v>
      </c>
      <c r="D19" s="7" t="s">
        <v>40</v>
      </c>
      <c r="E19" s="8" t="s">
        <v>41</v>
      </c>
      <c r="F19" s="9">
        <v>1118.2337199999999</v>
      </c>
      <c r="G19" s="9">
        <v>1456.84069</v>
      </c>
      <c r="H19" s="9">
        <v>-19.82291</v>
      </c>
      <c r="I19" s="9">
        <v>1200</v>
      </c>
      <c r="J19" s="21">
        <v>900</v>
      </c>
      <c r="K19" s="3">
        <v>950</v>
      </c>
      <c r="L19" s="3">
        <v>950</v>
      </c>
      <c r="M19" s="3">
        <v>950</v>
      </c>
      <c r="N19" s="30"/>
    </row>
    <row r="20" spans="1:14" x14ac:dyDescent="0.3">
      <c r="A20" s="7">
        <v>1</v>
      </c>
      <c r="B20" s="7">
        <v>50</v>
      </c>
      <c r="C20" s="7">
        <v>502</v>
      </c>
      <c r="D20" s="7" t="s">
        <v>42</v>
      </c>
      <c r="E20" s="8" t="s">
        <v>43</v>
      </c>
      <c r="F20" s="9"/>
      <c r="G20" s="9"/>
      <c r="H20" s="9"/>
      <c r="I20" s="9"/>
      <c r="J20" s="21">
        <v>0</v>
      </c>
      <c r="N20" s="30"/>
    </row>
    <row r="21" spans="1:14" x14ac:dyDescent="0.3">
      <c r="A21" s="7">
        <v>1</v>
      </c>
      <c r="B21" s="7">
        <v>50</v>
      </c>
      <c r="C21" s="7">
        <v>502</v>
      </c>
      <c r="D21" s="7" t="s">
        <v>44</v>
      </c>
      <c r="E21" s="8" t="s">
        <v>45</v>
      </c>
      <c r="F21" s="9">
        <v>640</v>
      </c>
      <c r="G21" s="9">
        <v>288.44900000000001</v>
      </c>
      <c r="H21" s="9">
        <v>47.337000000000003</v>
      </c>
      <c r="I21" s="9">
        <v>550</v>
      </c>
      <c r="J21" s="21">
        <v>400</v>
      </c>
      <c r="K21" s="3">
        <v>420</v>
      </c>
      <c r="L21" s="3">
        <v>420</v>
      </c>
      <c r="M21" s="3">
        <v>420</v>
      </c>
      <c r="N21" s="30"/>
    </row>
    <row r="22" spans="1:14" x14ac:dyDescent="0.3">
      <c r="A22" s="7">
        <v>1</v>
      </c>
      <c r="B22" s="7">
        <v>50</v>
      </c>
      <c r="C22" s="7">
        <v>502</v>
      </c>
      <c r="D22" s="7" t="s">
        <v>46</v>
      </c>
      <c r="E22" s="8" t="s">
        <v>47</v>
      </c>
      <c r="F22" s="9"/>
      <c r="G22" s="9"/>
      <c r="H22" s="9"/>
      <c r="I22" s="9"/>
      <c r="J22" s="21">
        <v>0</v>
      </c>
      <c r="N22" s="30"/>
    </row>
    <row r="23" spans="1:14" x14ac:dyDescent="0.3">
      <c r="A23" s="10">
        <v>1</v>
      </c>
      <c r="B23" s="10" t="s">
        <v>48</v>
      </c>
      <c r="C23" s="10"/>
      <c r="D23" s="10"/>
      <c r="E23" s="11"/>
      <c r="F23" s="12">
        <v>4193.9679400000005</v>
      </c>
      <c r="G23" s="12">
        <v>4373.7074599999996</v>
      </c>
      <c r="H23" s="12">
        <f>SUM(H3:H22)</f>
        <v>1779.5784700000002</v>
      </c>
      <c r="I23" s="12">
        <f>SUM(I3:I22)</f>
        <v>4397</v>
      </c>
      <c r="J23" s="22">
        <f>SUM(J3:J22)</f>
        <v>4333</v>
      </c>
      <c r="K23" s="22">
        <f t="shared" ref="K23:N23" si="0">SUM(K3:K22)</f>
        <v>4420</v>
      </c>
      <c r="L23" s="22">
        <f t="shared" si="0"/>
        <v>4427</v>
      </c>
      <c r="M23" s="28">
        <f t="shared" si="0"/>
        <v>4428</v>
      </c>
      <c r="N23" s="31">
        <f t="shared" si="0"/>
        <v>220</v>
      </c>
    </row>
    <row r="24" spans="1:14" x14ac:dyDescent="0.3">
      <c r="A24" s="7">
        <v>1</v>
      </c>
      <c r="B24" s="7">
        <v>51</v>
      </c>
      <c r="C24" s="7">
        <v>511</v>
      </c>
      <c r="D24" s="7" t="s">
        <v>49</v>
      </c>
      <c r="E24" s="8" t="s">
        <v>50</v>
      </c>
      <c r="F24" s="9">
        <v>195.01966999999999</v>
      </c>
      <c r="G24" s="9">
        <v>771.73465999999996</v>
      </c>
      <c r="H24" s="9">
        <v>314.16399999999999</v>
      </c>
      <c r="I24" s="9">
        <v>985</v>
      </c>
      <c r="J24" s="21">
        <v>606</v>
      </c>
      <c r="K24" s="3">
        <v>500</v>
      </c>
      <c r="L24" s="3">
        <v>500</v>
      </c>
      <c r="M24" s="3">
        <v>500</v>
      </c>
      <c r="N24" s="30"/>
    </row>
    <row r="25" spans="1:14" x14ac:dyDescent="0.3">
      <c r="A25" s="7">
        <v>1</v>
      </c>
      <c r="B25" s="7">
        <v>51</v>
      </c>
      <c r="C25" s="7">
        <v>511</v>
      </c>
      <c r="D25" s="7" t="s">
        <v>51</v>
      </c>
      <c r="E25" s="8" t="s">
        <v>52</v>
      </c>
      <c r="F25" s="9"/>
      <c r="G25" s="9"/>
      <c r="H25" s="9"/>
      <c r="I25" s="9"/>
      <c r="J25" s="21"/>
      <c r="N25" s="30"/>
    </row>
    <row r="26" spans="1:14" x14ac:dyDescent="0.3">
      <c r="A26" s="7">
        <v>1</v>
      </c>
      <c r="B26" s="7">
        <v>51</v>
      </c>
      <c r="C26" s="7">
        <v>512</v>
      </c>
      <c r="D26" s="7" t="s">
        <v>53</v>
      </c>
      <c r="E26" s="8" t="s">
        <v>54</v>
      </c>
      <c r="F26" s="9">
        <v>5.577</v>
      </c>
      <c r="G26" s="9">
        <v>2.8540000000000001</v>
      </c>
      <c r="H26" s="9">
        <v>0.90700000000000003</v>
      </c>
      <c r="I26" s="9">
        <v>5</v>
      </c>
      <c r="J26" s="21">
        <v>5</v>
      </c>
      <c r="K26" s="3">
        <v>6</v>
      </c>
      <c r="L26" s="3">
        <v>6</v>
      </c>
      <c r="M26" s="3">
        <v>6</v>
      </c>
      <c r="N26" s="30"/>
    </row>
    <row r="27" spans="1:14" x14ac:dyDescent="0.3">
      <c r="A27" s="7">
        <v>1</v>
      </c>
      <c r="B27" s="7">
        <v>51</v>
      </c>
      <c r="C27" s="7">
        <v>512</v>
      </c>
      <c r="D27" s="7" t="s">
        <v>55</v>
      </c>
      <c r="E27" s="8" t="s">
        <v>56</v>
      </c>
      <c r="F27" s="9"/>
      <c r="G27" s="9"/>
      <c r="H27" s="9"/>
      <c r="I27" s="9"/>
      <c r="J27" s="21"/>
      <c r="N27" s="30"/>
    </row>
    <row r="28" spans="1:14" x14ac:dyDescent="0.3">
      <c r="A28" s="7">
        <v>1</v>
      </c>
      <c r="B28" s="7">
        <v>51</v>
      </c>
      <c r="C28" s="7">
        <v>513</v>
      </c>
      <c r="D28" s="7" t="s">
        <v>57</v>
      </c>
      <c r="E28" s="8" t="s">
        <v>58</v>
      </c>
      <c r="F28" s="9">
        <v>30</v>
      </c>
      <c r="G28" s="9"/>
      <c r="H28" s="9"/>
      <c r="I28" s="9"/>
      <c r="J28" s="21"/>
      <c r="N28" s="30"/>
    </row>
    <row r="29" spans="1:14" x14ac:dyDescent="0.3">
      <c r="A29" s="7">
        <v>1</v>
      </c>
      <c r="B29" s="7">
        <v>51</v>
      </c>
      <c r="C29" s="7">
        <v>518</v>
      </c>
      <c r="D29" s="7" t="s">
        <v>59</v>
      </c>
      <c r="E29" s="8" t="s">
        <v>60</v>
      </c>
      <c r="F29" s="9">
        <v>4.3890000000000002</v>
      </c>
      <c r="G29" s="9">
        <v>6.8075999999999999</v>
      </c>
      <c r="H29" s="9">
        <v>1.3520000000000001</v>
      </c>
      <c r="I29" s="9">
        <v>5</v>
      </c>
      <c r="J29" s="21">
        <v>5</v>
      </c>
      <c r="K29" s="3">
        <v>4</v>
      </c>
      <c r="L29" s="3">
        <v>4</v>
      </c>
      <c r="M29" s="3">
        <v>4</v>
      </c>
      <c r="N29" s="30"/>
    </row>
    <row r="30" spans="1:14" x14ac:dyDescent="0.3">
      <c r="A30" s="7">
        <v>1</v>
      </c>
      <c r="B30" s="7">
        <v>51</v>
      </c>
      <c r="C30" s="7">
        <v>518</v>
      </c>
      <c r="D30" s="7" t="s">
        <v>61</v>
      </c>
      <c r="E30" s="8" t="s">
        <v>62</v>
      </c>
      <c r="F30" s="9">
        <v>37.653559999999999</v>
      </c>
      <c r="G30" s="9">
        <v>37.048119999999997</v>
      </c>
      <c r="H30" s="9">
        <v>29.48</v>
      </c>
      <c r="I30" s="9">
        <v>40</v>
      </c>
      <c r="J30" s="21">
        <v>40</v>
      </c>
      <c r="K30" s="3">
        <v>35</v>
      </c>
      <c r="L30" s="3">
        <v>35</v>
      </c>
      <c r="M30" s="3">
        <v>35</v>
      </c>
      <c r="N30" s="30"/>
    </row>
    <row r="31" spans="1:14" x14ac:dyDescent="0.3">
      <c r="A31" s="7">
        <v>1</v>
      </c>
      <c r="B31" s="7">
        <v>51</v>
      </c>
      <c r="C31" s="7">
        <v>518</v>
      </c>
      <c r="D31" s="7" t="s">
        <v>63</v>
      </c>
      <c r="E31" s="8" t="s">
        <v>64</v>
      </c>
      <c r="F31" s="9">
        <v>34.837569999999999</v>
      </c>
      <c r="G31" s="9">
        <v>104.79174999999999</v>
      </c>
      <c r="H31" s="9">
        <v>62.548000000000002</v>
      </c>
      <c r="I31" s="9">
        <v>100</v>
      </c>
      <c r="J31" s="21">
        <v>100</v>
      </c>
      <c r="K31" s="3">
        <v>100</v>
      </c>
      <c r="L31" s="3">
        <v>100</v>
      </c>
      <c r="M31" s="3">
        <v>100</v>
      </c>
      <c r="N31" s="30"/>
    </row>
    <row r="32" spans="1:14" x14ac:dyDescent="0.3">
      <c r="A32" s="7">
        <v>1</v>
      </c>
      <c r="B32" s="7">
        <v>51</v>
      </c>
      <c r="C32" s="7">
        <v>518</v>
      </c>
      <c r="D32" s="7" t="s">
        <v>65</v>
      </c>
      <c r="E32" s="8" t="s">
        <v>66</v>
      </c>
      <c r="F32" s="9">
        <v>200.02</v>
      </c>
      <c r="G32" s="9">
        <v>134.88</v>
      </c>
      <c r="H32" s="9">
        <v>131.04</v>
      </c>
      <c r="I32" s="9">
        <v>205</v>
      </c>
      <c r="J32" s="21">
        <v>220</v>
      </c>
      <c r="K32" s="3">
        <v>220</v>
      </c>
      <c r="L32" s="3">
        <v>220</v>
      </c>
      <c r="M32" s="3">
        <v>220</v>
      </c>
      <c r="N32" s="30"/>
    </row>
    <row r="33" spans="1:14" x14ac:dyDescent="0.3">
      <c r="A33" s="7">
        <v>1</v>
      </c>
      <c r="B33" s="7">
        <v>51</v>
      </c>
      <c r="C33" s="7">
        <v>518</v>
      </c>
      <c r="D33" s="7" t="s">
        <v>67</v>
      </c>
      <c r="E33" s="8" t="s">
        <v>68</v>
      </c>
      <c r="F33" s="9">
        <v>59.271500000000003</v>
      </c>
      <c r="G33" s="9">
        <v>37.411999999999999</v>
      </c>
      <c r="H33" s="9">
        <v>29.707999999999998</v>
      </c>
      <c r="I33" s="9">
        <v>30</v>
      </c>
      <c r="J33" s="21">
        <v>75</v>
      </c>
      <c r="K33" s="3">
        <v>75</v>
      </c>
      <c r="L33" s="3">
        <v>75</v>
      </c>
      <c r="M33" s="3">
        <v>75</v>
      </c>
      <c r="N33" s="30">
        <v>45</v>
      </c>
    </row>
    <row r="34" spans="1:14" x14ac:dyDescent="0.3">
      <c r="A34" s="7">
        <v>1</v>
      </c>
      <c r="B34" s="7">
        <v>51</v>
      </c>
      <c r="C34" s="7">
        <v>518</v>
      </c>
      <c r="D34" s="7" t="s">
        <v>69</v>
      </c>
      <c r="E34" s="8" t="s">
        <v>70</v>
      </c>
      <c r="F34" s="9">
        <v>171.91081</v>
      </c>
      <c r="G34" s="9">
        <v>184.84108000000001</v>
      </c>
      <c r="H34" s="9">
        <v>139.624</v>
      </c>
      <c r="I34" s="9">
        <v>180</v>
      </c>
      <c r="J34" s="21">
        <v>230</v>
      </c>
      <c r="K34" s="3">
        <v>220</v>
      </c>
      <c r="L34" s="3">
        <v>220</v>
      </c>
      <c r="M34" s="3">
        <v>220</v>
      </c>
      <c r="N34" s="30"/>
    </row>
    <row r="35" spans="1:14" x14ac:dyDescent="0.3">
      <c r="A35" s="7">
        <v>1</v>
      </c>
      <c r="B35" s="7">
        <v>51</v>
      </c>
      <c r="C35" s="7">
        <v>518</v>
      </c>
      <c r="D35" s="7" t="s">
        <v>71</v>
      </c>
      <c r="E35" s="8" t="s">
        <v>72</v>
      </c>
      <c r="F35" s="9">
        <v>568.67066999999997</v>
      </c>
      <c r="G35" s="9">
        <v>178.73446999999999</v>
      </c>
      <c r="H35" s="9">
        <v>185.679</v>
      </c>
      <c r="I35" s="9">
        <v>120</v>
      </c>
      <c r="J35" s="21">
        <v>120</v>
      </c>
      <c r="K35" s="3">
        <v>120</v>
      </c>
      <c r="L35" s="3">
        <v>120</v>
      </c>
      <c r="M35" s="3">
        <v>120</v>
      </c>
      <c r="N35" s="30"/>
    </row>
    <row r="36" spans="1:14" x14ac:dyDescent="0.3">
      <c r="A36" s="7">
        <v>1</v>
      </c>
      <c r="B36" s="7">
        <v>51</v>
      </c>
      <c r="C36" s="7">
        <v>518</v>
      </c>
      <c r="D36" s="7" t="s">
        <v>73</v>
      </c>
      <c r="E36" s="8" t="s">
        <v>74</v>
      </c>
      <c r="F36" s="9">
        <v>132.76491999999999</v>
      </c>
      <c r="G36" s="9">
        <v>123.87231</v>
      </c>
      <c r="H36" s="9">
        <v>46.929000000000002</v>
      </c>
      <c r="I36" s="9">
        <v>80</v>
      </c>
      <c r="J36" s="21">
        <v>80</v>
      </c>
      <c r="K36" s="3">
        <v>80</v>
      </c>
      <c r="L36" s="3">
        <v>80</v>
      </c>
      <c r="M36" s="3">
        <v>80</v>
      </c>
      <c r="N36" s="30"/>
    </row>
    <row r="37" spans="1:14" x14ac:dyDescent="0.3">
      <c r="A37" s="7">
        <v>1</v>
      </c>
      <c r="B37" s="7">
        <v>51</v>
      </c>
      <c r="C37" s="7">
        <v>518</v>
      </c>
      <c r="D37" s="7" t="s">
        <v>75</v>
      </c>
      <c r="E37" s="8" t="s">
        <v>76</v>
      </c>
      <c r="F37" s="9">
        <v>37.7562</v>
      </c>
      <c r="G37" s="9">
        <v>42.254289999999997</v>
      </c>
      <c r="H37" s="9">
        <v>7.1950000000000003</v>
      </c>
      <c r="I37" s="9">
        <v>50</v>
      </c>
      <c r="J37" s="21">
        <v>50</v>
      </c>
      <c r="K37" s="3">
        <v>55</v>
      </c>
      <c r="L37" s="3">
        <v>55</v>
      </c>
      <c r="M37" s="3">
        <v>55</v>
      </c>
      <c r="N37" s="30"/>
    </row>
    <row r="38" spans="1:14" x14ac:dyDescent="0.3">
      <c r="A38" s="7">
        <v>1</v>
      </c>
      <c r="B38" s="7">
        <v>51</v>
      </c>
      <c r="C38" s="7">
        <v>518</v>
      </c>
      <c r="D38" s="7" t="s">
        <v>77</v>
      </c>
      <c r="E38" s="8" t="s">
        <v>78</v>
      </c>
      <c r="F38" s="9">
        <v>83.45</v>
      </c>
      <c r="G38" s="9">
        <v>136.19999999999999</v>
      </c>
      <c r="H38" s="9">
        <v>0</v>
      </c>
      <c r="I38" s="9">
        <v>140</v>
      </c>
      <c r="J38" s="21">
        <v>160</v>
      </c>
      <c r="K38" s="3">
        <v>165</v>
      </c>
      <c r="L38" s="3">
        <v>165</v>
      </c>
      <c r="M38" s="3">
        <v>165</v>
      </c>
      <c r="N38" s="30">
        <v>20</v>
      </c>
    </row>
    <row r="39" spans="1:14" x14ac:dyDescent="0.3">
      <c r="A39" s="7">
        <v>1</v>
      </c>
      <c r="B39" s="7">
        <v>51</v>
      </c>
      <c r="C39" s="7">
        <v>518</v>
      </c>
      <c r="D39" s="7" t="s">
        <v>79</v>
      </c>
      <c r="E39" s="8" t="s">
        <v>80</v>
      </c>
      <c r="F39" s="9"/>
      <c r="G39" s="9">
        <v>5.95</v>
      </c>
      <c r="H39" s="9">
        <v>20</v>
      </c>
      <c r="I39" s="9">
        <v>20</v>
      </c>
      <c r="J39" s="21">
        <v>40</v>
      </c>
      <c r="K39" s="3">
        <v>45</v>
      </c>
      <c r="L39" s="3">
        <v>45</v>
      </c>
      <c r="M39" s="3">
        <v>45</v>
      </c>
      <c r="N39" s="30"/>
    </row>
    <row r="40" spans="1:14" x14ac:dyDescent="0.3">
      <c r="A40" s="7">
        <v>1</v>
      </c>
      <c r="B40" s="7">
        <v>51</v>
      </c>
      <c r="C40" s="7">
        <v>518</v>
      </c>
      <c r="D40" s="7" t="s">
        <v>81</v>
      </c>
      <c r="E40" s="8" t="s">
        <v>82</v>
      </c>
      <c r="F40" s="9"/>
      <c r="G40" s="9">
        <v>16.369</v>
      </c>
      <c r="H40" s="9">
        <v>30</v>
      </c>
      <c r="I40" s="9">
        <v>30</v>
      </c>
      <c r="J40" s="21">
        <v>50</v>
      </c>
      <c r="K40" s="3">
        <v>50</v>
      </c>
      <c r="L40" s="3">
        <v>50</v>
      </c>
      <c r="M40" s="3">
        <v>50</v>
      </c>
      <c r="N40" s="30">
        <v>50</v>
      </c>
    </row>
    <row r="41" spans="1:14" x14ac:dyDescent="0.3">
      <c r="A41" s="7">
        <v>1</v>
      </c>
      <c r="B41" s="7">
        <v>51</v>
      </c>
      <c r="C41" s="7">
        <v>518</v>
      </c>
      <c r="D41" s="7" t="s">
        <v>83</v>
      </c>
      <c r="E41" s="8" t="s">
        <v>84</v>
      </c>
      <c r="F41" s="9"/>
      <c r="G41" s="9">
        <v>78.8</v>
      </c>
      <c r="H41" s="9">
        <v>0</v>
      </c>
      <c r="I41" s="9">
        <v>100</v>
      </c>
      <c r="J41" s="21">
        <v>150</v>
      </c>
      <c r="K41" s="3">
        <v>70</v>
      </c>
      <c r="L41" s="3">
        <v>80</v>
      </c>
      <c r="M41" s="3">
        <v>90</v>
      </c>
      <c r="N41" s="30">
        <v>0</v>
      </c>
    </row>
    <row r="42" spans="1:14" x14ac:dyDescent="0.3">
      <c r="A42" s="7">
        <v>1</v>
      </c>
      <c r="B42" s="7">
        <v>51</v>
      </c>
      <c r="C42" s="7">
        <v>518</v>
      </c>
      <c r="D42" s="7" t="s">
        <v>85</v>
      </c>
      <c r="E42" s="8" t="s">
        <v>86</v>
      </c>
      <c r="F42" s="9"/>
      <c r="G42" s="9"/>
      <c r="H42" s="9"/>
      <c r="I42" s="9"/>
      <c r="J42" s="21"/>
      <c r="N42" s="30"/>
    </row>
    <row r="43" spans="1:14" x14ac:dyDescent="0.3">
      <c r="A43" s="7">
        <v>1</v>
      </c>
      <c r="B43" s="7">
        <v>51</v>
      </c>
      <c r="C43" s="7">
        <v>518</v>
      </c>
      <c r="D43" s="7" t="s">
        <v>87</v>
      </c>
      <c r="E43" s="8" t="s">
        <v>88</v>
      </c>
      <c r="F43" s="9">
        <v>68.921000000000006</v>
      </c>
      <c r="G43" s="9">
        <v>67.219200000000001</v>
      </c>
      <c r="H43" s="9">
        <v>53.723999999999997</v>
      </c>
      <c r="I43" s="9">
        <v>85</v>
      </c>
      <c r="J43" s="21">
        <v>120</v>
      </c>
      <c r="K43" s="26">
        <v>125</v>
      </c>
      <c r="L43" s="26">
        <v>125</v>
      </c>
      <c r="M43" s="29">
        <v>125</v>
      </c>
      <c r="N43" s="25"/>
    </row>
    <row r="44" spans="1:14" x14ac:dyDescent="0.3">
      <c r="A44" s="7">
        <v>1</v>
      </c>
      <c r="B44" s="7">
        <v>51</v>
      </c>
      <c r="C44" s="7">
        <v>518</v>
      </c>
      <c r="D44" s="7" t="s">
        <v>89</v>
      </c>
      <c r="E44" s="8" t="s">
        <v>90</v>
      </c>
      <c r="F44" s="9"/>
      <c r="G44" s="9"/>
      <c r="H44" s="9"/>
      <c r="I44" s="9"/>
      <c r="J44" s="21"/>
      <c r="N44" s="30"/>
    </row>
    <row r="45" spans="1:14" x14ac:dyDescent="0.3">
      <c r="A45" s="7">
        <v>1</v>
      </c>
      <c r="B45" s="7">
        <v>51</v>
      </c>
      <c r="C45" s="7">
        <v>518</v>
      </c>
      <c r="D45" s="7" t="s">
        <v>91</v>
      </c>
      <c r="E45" s="8" t="s">
        <v>92</v>
      </c>
      <c r="F45" s="9">
        <v>46.173999999999999</v>
      </c>
      <c r="G45" s="9">
        <v>77.031999999999996</v>
      </c>
      <c r="H45" s="9">
        <v>75.974999999999994</v>
      </c>
      <c r="I45" s="9">
        <v>95</v>
      </c>
      <c r="J45" s="21">
        <v>100</v>
      </c>
      <c r="K45" s="3">
        <v>105</v>
      </c>
      <c r="L45" s="3">
        <v>105</v>
      </c>
      <c r="M45" s="3">
        <v>105</v>
      </c>
      <c r="N45" s="30"/>
    </row>
    <row r="46" spans="1:14" x14ac:dyDescent="0.3">
      <c r="A46" s="7">
        <v>1</v>
      </c>
      <c r="B46" s="7">
        <v>51</v>
      </c>
      <c r="C46" s="7">
        <v>518</v>
      </c>
      <c r="D46" s="7" t="s">
        <v>93</v>
      </c>
      <c r="E46" s="8" t="s">
        <v>72</v>
      </c>
      <c r="F46" s="9"/>
      <c r="G46" s="9"/>
      <c r="H46" s="9"/>
      <c r="I46" s="9"/>
      <c r="J46" s="21"/>
      <c r="N46" s="30"/>
    </row>
    <row r="47" spans="1:14" x14ac:dyDescent="0.3">
      <c r="A47" s="10">
        <v>1</v>
      </c>
      <c r="B47" s="10" t="s">
        <v>94</v>
      </c>
      <c r="C47" s="10"/>
      <c r="D47" s="10"/>
      <c r="E47" s="11"/>
      <c r="F47" s="12">
        <v>1676.4159</v>
      </c>
      <c r="G47" s="12">
        <v>2006.8004800000001</v>
      </c>
      <c r="H47" s="12">
        <f>SUM(H24:H46)</f>
        <v>1128.3249999999998</v>
      </c>
      <c r="I47" s="12">
        <f>SUM(I24:I46)</f>
        <v>2270</v>
      </c>
      <c r="J47" s="22">
        <f>SUM(J24:J46)</f>
        <v>2151</v>
      </c>
      <c r="K47" s="22">
        <f t="shared" ref="K47:N47" si="1">SUM(K24:K46)</f>
        <v>1975</v>
      </c>
      <c r="L47" s="22">
        <f t="shared" si="1"/>
        <v>1985</v>
      </c>
      <c r="M47" s="28">
        <f t="shared" si="1"/>
        <v>1995</v>
      </c>
      <c r="N47" s="31">
        <f t="shared" si="1"/>
        <v>115</v>
      </c>
    </row>
    <row r="48" spans="1:14" x14ac:dyDescent="0.3">
      <c r="A48" s="7">
        <v>1</v>
      </c>
      <c r="B48" s="7">
        <v>52</v>
      </c>
      <c r="C48" s="7">
        <v>521</v>
      </c>
      <c r="D48" s="7"/>
      <c r="E48" s="8"/>
      <c r="F48" s="9">
        <v>69.5</v>
      </c>
      <c r="G48" s="9"/>
      <c r="H48" s="9"/>
      <c r="I48" s="9"/>
      <c r="J48" s="21"/>
      <c r="N48" s="30"/>
    </row>
    <row r="49" spans="1:14" x14ac:dyDescent="0.3">
      <c r="A49" s="7">
        <v>1</v>
      </c>
      <c r="B49" s="7">
        <v>52</v>
      </c>
      <c r="C49" s="7">
        <v>521</v>
      </c>
      <c r="D49" s="7" t="s">
        <v>95</v>
      </c>
      <c r="E49" s="8" t="s">
        <v>96</v>
      </c>
      <c r="F49" s="9"/>
      <c r="G49" s="9"/>
      <c r="H49" s="9">
        <v>7</v>
      </c>
      <c r="I49" s="9"/>
      <c r="J49" s="21">
        <v>4730</v>
      </c>
      <c r="K49" s="3">
        <v>4750</v>
      </c>
      <c r="L49" s="3">
        <v>4750</v>
      </c>
      <c r="M49" s="3">
        <v>4750</v>
      </c>
      <c r="N49" s="30"/>
    </row>
    <row r="50" spans="1:14" x14ac:dyDescent="0.3">
      <c r="A50" s="7">
        <v>1</v>
      </c>
      <c r="B50" s="7">
        <v>52</v>
      </c>
      <c r="C50" s="7">
        <v>521</v>
      </c>
      <c r="D50" s="7" t="s">
        <v>97</v>
      </c>
      <c r="E50" s="8" t="s">
        <v>98</v>
      </c>
      <c r="F50" s="9">
        <v>43.95</v>
      </c>
      <c r="G50" s="9">
        <v>53.07</v>
      </c>
      <c r="H50" s="9">
        <v>30.82</v>
      </c>
      <c r="I50" s="9">
        <v>40</v>
      </c>
      <c r="J50" s="21">
        <v>140</v>
      </c>
      <c r="K50" s="3">
        <v>140</v>
      </c>
      <c r="L50" s="3">
        <v>140</v>
      </c>
      <c r="M50" s="3">
        <v>140</v>
      </c>
      <c r="N50" s="30"/>
    </row>
    <row r="51" spans="1:14" x14ac:dyDescent="0.3">
      <c r="A51" s="7">
        <v>1</v>
      </c>
      <c r="B51" s="7">
        <v>52</v>
      </c>
      <c r="C51" s="7">
        <v>521</v>
      </c>
      <c r="D51" s="7" t="s">
        <v>99</v>
      </c>
      <c r="E51" s="8" t="s">
        <v>100</v>
      </c>
      <c r="F51" s="9"/>
      <c r="G51" s="9"/>
      <c r="H51" s="9"/>
      <c r="I51" s="9"/>
      <c r="J51" s="21">
        <v>100</v>
      </c>
      <c r="K51" s="3">
        <v>100</v>
      </c>
      <c r="L51" s="3">
        <v>100</v>
      </c>
      <c r="M51" s="3">
        <v>100</v>
      </c>
      <c r="N51" s="30"/>
    </row>
    <row r="52" spans="1:14" x14ac:dyDescent="0.3">
      <c r="A52" s="7">
        <v>1</v>
      </c>
      <c r="B52" s="7">
        <v>52</v>
      </c>
      <c r="C52" s="7">
        <v>524</v>
      </c>
      <c r="D52" s="7" t="s">
        <v>101</v>
      </c>
      <c r="E52" s="8" t="s">
        <v>102</v>
      </c>
      <c r="F52" s="9">
        <v>14.50841</v>
      </c>
      <c r="G52" s="9">
        <v>0</v>
      </c>
      <c r="H52" s="9">
        <v>0</v>
      </c>
      <c r="I52" s="9">
        <v>0</v>
      </c>
      <c r="J52" s="21">
        <v>969</v>
      </c>
      <c r="K52" s="3">
        <v>969</v>
      </c>
      <c r="L52" s="3">
        <v>969</v>
      </c>
      <c r="M52" s="3">
        <v>969</v>
      </c>
      <c r="N52" s="30"/>
    </row>
    <row r="53" spans="1:14" x14ac:dyDescent="0.3">
      <c r="A53" s="7">
        <v>1</v>
      </c>
      <c r="B53" s="7">
        <v>52</v>
      </c>
      <c r="C53" s="7">
        <v>524</v>
      </c>
      <c r="D53" s="7" t="s">
        <v>103</v>
      </c>
      <c r="E53" s="8" t="s">
        <v>104</v>
      </c>
      <c r="F53" s="9">
        <v>5.2649999999999997</v>
      </c>
      <c r="G53" s="9"/>
      <c r="H53" s="9">
        <v>0.24</v>
      </c>
      <c r="I53" s="9">
        <v>0</v>
      </c>
      <c r="J53" s="21">
        <v>639</v>
      </c>
      <c r="K53" s="3">
        <v>639</v>
      </c>
      <c r="L53" s="3">
        <v>639</v>
      </c>
      <c r="M53" s="3">
        <v>639</v>
      </c>
      <c r="N53" s="30"/>
    </row>
    <row r="54" spans="1:14" x14ac:dyDescent="0.3">
      <c r="A54" s="7">
        <v>1</v>
      </c>
      <c r="B54" s="7">
        <v>52</v>
      </c>
      <c r="C54" s="7">
        <v>525</v>
      </c>
      <c r="D54" s="7" t="s">
        <v>105</v>
      </c>
      <c r="E54" s="8" t="s">
        <v>106</v>
      </c>
      <c r="F54" s="9">
        <v>78.212410000000006</v>
      </c>
      <c r="G54" s="9">
        <v>67.228470000000002</v>
      </c>
      <c r="H54" s="9">
        <v>85.391999999999996</v>
      </c>
      <c r="I54" s="9">
        <v>0</v>
      </c>
      <c r="J54" s="21">
        <v>110</v>
      </c>
      <c r="K54" s="3">
        <v>80</v>
      </c>
      <c r="L54" s="3">
        <v>80</v>
      </c>
      <c r="M54" s="3">
        <v>80</v>
      </c>
      <c r="N54" s="30">
        <v>110</v>
      </c>
    </row>
    <row r="55" spans="1:14" x14ac:dyDescent="0.3">
      <c r="A55" s="7">
        <v>1</v>
      </c>
      <c r="B55" s="7">
        <v>52</v>
      </c>
      <c r="C55" s="7">
        <v>527</v>
      </c>
      <c r="D55" s="7" t="s">
        <v>107</v>
      </c>
      <c r="E55" s="8" t="s">
        <v>108</v>
      </c>
      <c r="F55" s="9">
        <v>2.25</v>
      </c>
      <c r="G55" s="9">
        <v>4.4000000000000004</v>
      </c>
      <c r="H55" s="9">
        <v>0</v>
      </c>
      <c r="I55" s="9">
        <v>0</v>
      </c>
      <c r="J55" s="21">
        <v>20</v>
      </c>
      <c r="K55" s="3">
        <v>15</v>
      </c>
      <c r="L55" s="3">
        <v>15</v>
      </c>
      <c r="M55" s="3">
        <v>15</v>
      </c>
      <c r="N55" s="30"/>
    </row>
    <row r="56" spans="1:14" x14ac:dyDescent="0.3">
      <c r="A56" s="7">
        <v>1</v>
      </c>
      <c r="B56" s="7">
        <v>52</v>
      </c>
      <c r="C56" s="7">
        <v>527</v>
      </c>
      <c r="D56" s="7" t="s">
        <v>109</v>
      </c>
      <c r="E56" s="8" t="s">
        <v>110</v>
      </c>
      <c r="F56" s="9">
        <v>7.0838000000000001</v>
      </c>
      <c r="G56" s="9">
        <v>4.09077</v>
      </c>
      <c r="H56" s="9">
        <v>18.744</v>
      </c>
      <c r="I56" s="9">
        <v>0</v>
      </c>
      <c r="J56" s="21">
        <v>48</v>
      </c>
      <c r="K56" s="3">
        <v>48</v>
      </c>
      <c r="L56" s="3">
        <v>48</v>
      </c>
      <c r="M56" s="3">
        <v>48</v>
      </c>
      <c r="N56" s="30"/>
    </row>
    <row r="57" spans="1:14" x14ac:dyDescent="0.3">
      <c r="A57" s="10">
        <v>1</v>
      </c>
      <c r="B57" s="10" t="s">
        <v>111</v>
      </c>
      <c r="C57" s="10"/>
      <c r="D57" s="10"/>
      <c r="E57" s="11"/>
      <c r="F57" s="12">
        <v>220.76962</v>
      </c>
      <c r="G57" s="12">
        <v>128.78924000000001</v>
      </c>
      <c r="H57" s="12">
        <f>SUM(H48:H56)</f>
        <v>142.196</v>
      </c>
      <c r="I57" s="12">
        <f>SUM(I48:I56)</f>
        <v>40</v>
      </c>
      <c r="J57" s="22">
        <f>SUM(J48:J56)</f>
        <v>6756</v>
      </c>
      <c r="K57" s="22">
        <f t="shared" ref="K57:N57" si="2">SUM(K48:K56)</f>
        <v>6741</v>
      </c>
      <c r="L57" s="22">
        <f t="shared" si="2"/>
        <v>6741</v>
      </c>
      <c r="M57" s="28">
        <f t="shared" si="2"/>
        <v>6741</v>
      </c>
      <c r="N57" s="31">
        <f t="shared" si="2"/>
        <v>110</v>
      </c>
    </row>
    <row r="58" spans="1:14" x14ac:dyDescent="0.3">
      <c r="A58" s="7">
        <v>1</v>
      </c>
      <c r="B58" s="7">
        <v>54</v>
      </c>
      <c r="C58" s="7">
        <v>549</v>
      </c>
      <c r="D58" s="7"/>
      <c r="E58" s="8"/>
      <c r="F58" s="9"/>
      <c r="G58" s="9"/>
      <c r="H58" s="9"/>
      <c r="I58" s="9"/>
      <c r="J58" s="21"/>
      <c r="N58" s="30"/>
    </row>
    <row r="59" spans="1:14" x14ac:dyDescent="0.3">
      <c r="A59" s="7">
        <v>1</v>
      </c>
      <c r="B59" s="7">
        <v>54</v>
      </c>
      <c r="C59" s="7">
        <v>549</v>
      </c>
      <c r="D59" s="7" t="s">
        <v>112</v>
      </c>
      <c r="E59" s="8" t="s">
        <v>113</v>
      </c>
      <c r="F59" s="9"/>
      <c r="G59" s="9"/>
      <c r="H59" s="9"/>
      <c r="I59" s="9"/>
      <c r="J59" s="21"/>
      <c r="N59" s="30"/>
    </row>
    <row r="60" spans="1:14" x14ac:dyDescent="0.3">
      <c r="A60" s="10">
        <v>1</v>
      </c>
      <c r="B60" s="10" t="s">
        <v>114</v>
      </c>
      <c r="C60" s="10"/>
      <c r="D60" s="10"/>
      <c r="E60" s="11"/>
      <c r="F60" s="12">
        <v>0</v>
      </c>
      <c r="G60" s="12">
        <v>0</v>
      </c>
      <c r="H60" s="12">
        <v>0</v>
      </c>
      <c r="I60" s="12">
        <v>0</v>
      </c>
      <c r="J60" s="22">
        <v>0</v>
      </c>
      <c r="K60" s="19"/>
      <c r="L60" s="19"/>
      <c r="M60" s="19"/>
      <c r="N60" s="30"/>
    </row>
    <row r="61" spans="1:14" x14ac:dyDescent="0.3">
      <c r="A61" s="7">
        <v>1</v>
      </c>
      <c r="B61" s="7">
        <v>55</v>
      </c>
      <c r="C61" s="7">
        <v>551</v>
      </c>
      <c r="D61" s="7" t="s">
        <v>115</v>
      </c>
      <c r="E61" s="8" t="s">
        <v>116</v>
      </c>
      <c r="F61" s="9">
        <v>210.547</v>
      </c>
      <c r="G61" s="9">
        <v>175.61</v>
      </c>
      <c r="H61" s="9">
        <v>137.04300000000001</v>
      </c>
      <c r="I61" s="9">
        <v>130</v>
      </c>
      <c r="J61" s="21">
        <v>275</v>
      </c>
      <c r="K61" s="3">
        <v>290</v>
      </c>
      <c r="L61" s="3">
        <v>290</v>
      </c>
      <c r="M61" s="3">
        <v>290</v>
      </c>
      <c r="N61" s="30"/>
    </row>
    <row r="62" spans="1:14" x14ac:dyDescent="0.3">
      <c r="A62" s="7">
        <v>1</v>
      </c>
      <c r="B62" s="7">
        <v>55</v>
      </c>
      <c r="C62" s="7">
        <v>558</v>
      </c>
      <c r="D62" s="7" t="s">
        <v>117</v>
      </c>
      <c r="E62" s="8" t="s">
        <v>118</v>
      </c>
      <c r="F62" s="9">
        <v>65.828999999999994</v>
      </c>
      <c r="G62" s="9">
        <v>31.465879999999999</v>
      </c>
      <c r="H62" s="9">
        <v>2.9809999999999999</v>
      </c>
      <c r="I62" s="9">
        <v>45</v>
      </c>
      <c r="J62" s="21">
        <v>84</v>
      </c>
      <c r="K62" s="3">
        <v>60</v>
      </c>
      <c r="L62" s="3">
        <v>65</v>
      </c>
      <c r="M62" s="3">
        <v>65</v>
      </c>
      <c r="N62" s="30"/>
    </row>
    <row r="63" spans="1:14" x14ac:dyDescent="0.3">
      <c r="A63" s="7">
        <v>1</v>
      </c>
      <c r="B63" s="7">
        <v>55</v>
      </c>
      <c r="C63" s="7">
        <v>558</v>
      </c>
      <c r="D63" s="7" t="s">
        <v>119</v>
      </c>
      <c r="E63" s="8" t="s">
        <v>120</v>
      </c>
      <c r="F63" s="9">
        <v>537.61956999999995</v>
      </c>
      <c r="G63" s="9">
        <v>595.70149000000004</v>
      </c>
      <c r="H63" s="9">
        <v>58.512999999999998</v>
      </c>
      <c r="I63" s="9">
        <v>429</v>
      </c>
      <c r="J63" s="21">
        <v>611</v>
      </c>
      <c r="K63" s="3">
        <v>615</v>
      </c>
      <c r="L63" s="3">
        <v>615</v>
      </c>
      <c r="M63" s="3">
        <v>615</v>
      </c>
      <c r="N63" s="30"/>
    </row>
    <row r="64" spans="1:14" x14ac:dyDescent="0.3">
      <c r="A64" s="7">
        <v>1</v>
      </c>
      <c r="B64" s="7">
        <v>55</v>
      </c>
      <c r="C64" s="7">
        <v>558</v>
      </c>
      <c r="D64" s="7" t="s">
        <v>121</v>
      </c>
      <c r="E64" s="8" t="s">
        <v>122</v>
      </c>
      <c r="F64" s="9"/>
      <c r="G64" s="9"/>
      <c r="H64" s="9"/>
      <c r="I64" s="9">
        <v>16</v>
      </c>
      <c r="J64" s="21">
        <v>25</v>
      </c>
      <c r="K64" s="3">
        <v>15</v>
      </c>
      <c r="L64" s="3">
        <v>15</v>
      </c>
      <c r="M64" s="3">
        <v>15</v>
      </c>
      <c r="N64" s="30"/>
    </row>
    <row r="65" spans="1:14" x14ac:dyDescent="0.3">
      <c r="A65" s="7">
        <v>1</v>
      </c>
      <c r="B65" s="7">
        <v>55</v>
      </c>
      <c r="C65" s="7">
        <v>558</v>
      </c>
      <c r="D65" s="7" t="s">
        <v>123</v>
      </c>
      <c r="E65" s="8" t="s">
        <v>124</v>
      </c>
      <c r="F65" s="9"/>
      <c r="G65" s="9">
        <v>40</v>
      </c>
      <c r="H65" s="9"/>
      <c r="I65" s="9"/>
      <c r="J65" s="21">
        <v>0</v>
      </c>
      <c r="N65" s="30"/>
    </row>
    <row r="66" spans="1:14" x14ac:dyDescent="0.3">
      <c r="A66" s="10">
        <v>1</v>
      </c>
      <c r="B66" s="10" t="s">
        <v>125</v>
      </c>
      <c r="C66" s="10"/>
      <c r="D66" s="10"/>
      <c r="E66" s="11"/>
      <c r="F66" s="12">
        <v>813.99557000000004</v>
      </c>
      <c r="G66" s="12">
        <v>842.77737000000002</v>
      </c>
      <c r="H66" s="12">
        <f>SUM(H61:H65)</f>
        <v>198.53700000000001</v>
      </c>
      <c r="I66" s="12">
        <f>SUM(I61:I65)</f>
        <v>620</v>
      </c>
      <c r="J66" s="22">
        <f>SUM(J61:J65)</f>
        <v>995</v>
      </c>
      <c r="K66" s="22">
        <f t="shared" ref="K66:N66" si="3">SUM(K61:K65)</f>
        <v>980</v>
      </c>
      <c r="L66" s="22">
        <f t="shared" si="3"/>
        <v>985</v>
      </c>
      <c r="M66" s="28">
        <f t="shared" si="3"/>
        <v>985</v>
      </c>
      <c r="N66" s="31">
        <f t="shared" si="3"/>
        <v>0</v>
      </c>
    </row>
    <row r="67" spans="1:14" x14ac:dyDescent="0.3">
      <c r="A67" s="7">
        <v>1</v>
      </c>
      <c r="B67" s="7">
        <v>56</v>
      </c>
      <c r="C67" s="7">
        <v>563</v>
      </c>
      <c r="D67" s="7" t="s">
        <v>126</v>
      </c>
      <c r="E67" s="8" t="s">
        <v>127</v>
      </c>
      <c r="F67" s="9"/>
      <c r="G67" s="9"/>
      <c r="H67" s="9"/>
      <c r="I67" s="9"/>
      <c r="J67" s="21"/>
      <c r="N67" s="30"/>
    </row>
    <row r="68" spans="1:14" x14ac:dyDescent="0.3">
      <c r="A68" s="10">
        <v>1</v>
      </c>
      <c r="B68" s="10" t="s">
        <v>128</v>
      </c>
      <c r="C68" s="10"/>
      <c r="D68" s="10"/>
      <c r="E68" s="11"/>
      <c r="F68" s="12">
        <v>0</v>
      </c>
      <c r="G68" s="12">
        <v>0</v>
      </c>
      <c r="H68" s="12">
        <v>0</v>
      </c>
      <c r="I68" s="12">
        <v>0</v>
      </c>
      <c r="J68" s="22">
        <v>0</v>
      </c>
      <c r="K68" s="19"/>
      <c r="L68" s="19"/>
      <c r="M68" s="19"/>
      <c r="N68" s="30"/>
    </row>
    <row r="69" spans="1:14" x14ac:dyDescent="0.3">
      <c r="A69" s="7">
        <v>1</v>
      </c>
      <c r="B69" s="7">
        <v>60</v>
      </c>
      <c r="C69" s="7">
        <v>602</v>
      </c>
      <c r="D69" s="7" t="s">
        <v>129</v>
      </c>
      <c r="E69" s="8" t="s">
        <v>130</v>
      </c>
      <c r="F69" s="9">
        <v>1665.2090000000001</v>
      </c>
      <c r="G69" s="9">
        <v>1938.682</v>
      </c>
      <c r="H69" s="9">
        <v>1332.6579999999999</v>
      </c>
      <c r="I69" s="9">
        <v>2000</v>
      </c>
      <c r="J69" s="21">
        <v>2100</v>
      </c>
      <c r="K69" s="3">
        <v>2105</v>
      </c>
      <c r="L69" s="3">
        <v>2105</v>
      </c>
      <c r="M69" s="3">
        <v>2105</v>
      </c>
      <c r="N69" s="30"/>
    </row>
    <row r="70" spans="1:14" x14ac:dyDescent="0.3">
      <c r="A70" s="7">
        <v>1</v>
      </c>
      <c r="B70" s="7">
        <v>60</v>
      </c>
      <c r="C70" s="7">
        <v>602</v>
      </c>
      <c r="D70" s="7" t="s">
        <v>131</v>
      </c>
      <c r="E70" s="8" t="s">
        <v>132</v>
      </c>
      <c r="F70" s="9"/>
      <c r="G70" s="9"/>
      <c r="H70" s="9"/>
      <c r="I70" s="9"/>
      <c r="J70" s="21"/>
      <c r="N70" s="30"/>
    </row>
    <row r="71" spans="1:14" x14ac:dyDescent="0.3">
      <c r="A71" s="7">
        <v>1</v>
      </c>
      <c r="B71" s="7">
        <v>60</v>
      </c>
      <c r="C71" s="7">
        <v>602</v>
      </c>
      <c r="D71" s="7" t="s">
        <v>133</v>
      </c>
      <c r="E71" s="8" t="s">
        <v>134</v>
      </c>
      <c r="F71" s="9"/>
      <c r="G71" s="9"/>
      <c r="H71" s="9"/>
      <c r="I71" s="9"/>
      <c r="J71" s="21"/>
      <c r="N71" s="30"/>
    </row>
    <row r="72" spans="1:14" x14ac:dyDescent="0.3">
      <c r="A72" s="7">
        <v>1</v>
      </c>
      <c r="B72" s="7">
        <v>60</v>
      </c>
      <c r="C72" s="7">
        <v>602</v>
      </c>
      <c r="D72" s="7" t="s">
        <v>135</v>
      </c>
      <c r="E72" s="8" t="s">
        <v>136</v>
      </c>
      <c r="F72" s="9"/>
      <c r="G72" s="9"/>
      <c r="H72" s="9"/>
      <c r="I72" s="9"/>
      <c r="J72" s="21"/>
      <c r="N72" s="30"/>
    </row>
    <row r="73" spans="1:14" x14ac:dyDescent="0.3">
      <c r="A73" s="7">
        <v>1</v>
      </c>
      <c r="B73" s="7">
        <v>60</v>
      </c>
      <c r="C73" s="7">
        <v>602</v>
      </c>
      <c r="D73" s="7" t="s">
        <v>137</v>
      </c>
      <c r="E73" s="8" t="s">
        <v>138</v>
      </c>
      <c r="F73" s="9"/>
      <c r="G73" s="9"/>
      <c r="H73" s="9"/>
      <c r="I73" s="9"/>
      <c r="J73" s="21"/>
      <c r="N73" s="30"/>
    </row>
    <row r="74" spans="1:14" x14ac:dyDescent="0.3">
      <c r="A74" s="7">
        <v>1</v>
      </c>
      <c r="B74" s="7">
        <v>60</v>
      </c>
      <c r="C74" s="7">
        <v>604</v>
      </c>
      <c r="D74" s="7" t="s">
        <v>139</v>
      </c>
      <c r="E74" s="8" t="s">
        <v>140</v>
      </c>
      <c r="F74" s="9"/>
      <c r="G74" s="9"/>
      <c r="H74" s="9"/>
      <c r="I74" s="9"/>
      <c r="J74" s="21"/>
      <c r="N74" s="30"/>
    </row>
    <row r="75" spans="1:14" x14ac:dyDescent="0.3">
      <c r="A75" s="7">
        <v>1</v>
      </c>
      <c r="B75" s="7">
        <v>60</v>
      </c>
      <c r="C75" s="7">
        <v>609</v>
      </c>
      <c r="D75" s="7"/>
      <c r="E75" s="8"/>
      <c r="F75" s="9"/>
      <c r="G75" s="9"/>
      <c r="H75" s="9"/>
      <c r="I75" s="9"/>
      <c r="J75" s="21"/>
      <c r="N75" s="30"/>
    </row>
    <row r="76" spans="1:14" x14ac:dyDescent="0.3">
      <c r="A76" s="7">
        <v>1</v>
      </c>
      <c r="B76" s="7">
        <v>60</v>
      </c>
      <c r="C76" s="7">
        <v>609</v>
      </c>
      <c r="D76" s="7" t="s">
        <v>141</v>
      </c>
      <c r="E76" s="8" t="s">
        <v>142</v>
      </c>
      <c r="F76" s="9">
        <v>190.95500000000001</v>
      </c>
      <c r="G76" s="9">
        <v>180</v>
      </c>
      <c r="H76" s="9">
        <v>372.9</v>
      </c>
      <c r="I76" s="9">
        <v>190</v>
      </c>
      <c r="J76" s="21">
        <v>351</v>
      </c>
      <c r="K76" s="3">
        <v>330</v>
      </c>
      <c r="L76" s="3">
        <v>330</v>
      </c>
      <c r="M76" s="3">
        <v>330</v>
      </c>
      <c r="N76" s="30"/>
    </row>
    <row r="77" spans="1:14" x14ac:dyDescent="0.3">
      <c r="A77" s="7">
        <v>1</v>
      </c>
      <c r="B77" s="7">
        <v>60</v>
      </c>
      <c r="C77" s="7">
        <v>609</v>
      </c>
      <c r="D77" s="7" t="s">
        <v>143</v>
      </c>
      <c r="E77" s="8" t="s">
        <v>144</v>
      </c>
      <c r="F77" s="9">
        <v>180.31200000000001</v>
      </c>
      <c r="G77" s="9">
        <v>200</v>
      </c>
      <c r="H77" s="9">
        <v>378.75</v>
      </c>
      <c r="I77" s="9">
        <v>180</v>
      </c>
      <c r="J77" s="21">
        <v>220</v>
      </c>
      <c r="K77" s="3">
        <v>210</v>
      </c>
      <c r="L77" s="3">
        <v>210</v>
      </c>
      <c r="M77" s="3">
        <v>210</v>
      </c>
      <c r="N77" s="30"/>
    </row>
    <row r="78" spans="1:14" x14ac:dyDescent="0.3">
      <c r="A78" s="7">
        <v>1</v>
      </c>
      <c r="B78" s="7">
        <v>60</v>
      </c>
      <c r="C78" s="7">
        <v>609</v>
      </c>
      <c r="D78" s="7" t="s">
        <v>145</v>
      </c>
      <c r="E78" s="8" t="s">
        <v>146</v>
      </c>
      <c r="F78" s="9">
        <v>60.14</v>
      </c>
      <c r="G78" s="9">
        <v>37.863999999999997</v>
      </c>
      <c r="H78" s="9">
        <v>37.35</v>
      </c>
      <c r="I78" s="9">
        <v>40</v>
      </c>
      <c r="J78" s="21">
        <v>10</v>
      </c>
      <c r="K78" s="3">
        <v>5</v>
      </c>
      <c r="L78" s="3">
        <v>5</v>
      </c>
      <c r="M78" s="3">
        <v>5</v>
      </c>
      <c r="N78" s="30"/>
    </row>
    <row r="79" spans="1:14" x14ac:dyDescent="0.3">
      <c r="A79" s="10">
        <v>1</v>
      </c>
      <c r="B79" s="10" t="s">
        <v>147</v>
      </c>
      <c r="C79" s="10"/>
      <c r="D79" s="10"/>
      <c r="E79" s="11"/>
      <c r="F79" s="12">
        <v>2096.616</v>
      </c>
      <c r="G79" s="12">
        <v>2356.5459999999998</v>
      </c>
      <c r="H79" s="12">
        <f>SUM(H69:H78)</f>
        <v>2121.6579999999999</v>
      </c>
      <c r="I79" s="12">
        <f>SUM(I69:I78)</f>
        <v>2410</v>
      </c>
      <c r="J79" s="22">
        <f>SUM(J69:J78)</f>
        <v>2681</v>
      </c>
      <c r="K79" s="22">
        <f t="shared" ref="K79:N79" si="4">SUM(K69:K78)</f>
        <v>2650</v>
      </c>
      <c r="L79" s="22">
        <f t="shared" si="4"/>
        <v>2650</v>
      </c>
      <c r="M79" s="28">
        <f t="shared" si="4"/>
        <v>2650</v>
      </c>
      <c r="N79" s="31">
        <f t="shared" si="4"/>
        <v>0</v>
      </c>
    </row>
    <row r="80" spans="1:14" x14ac:dyDescent="0.3">
      <c r="A80" s="7">
        <v>1</v>
      </c>
      <c r="B80" s="7">
        <v>64</v>
      </c>
      <c r="C80" s="7">
        <v>648</v>
      </c>
      <c r="D80" s="7"/>
      <c r="E80" s="8"/>
      <c r="F80" s="9"/>
      <c r="G80" s="9"/>
      <c r="H80" s="9"/>
      <c r="I80" s="9"/>
      <c r="J80" s="21"/>
      <c r="N80" s="30"/>
    </row>
    <row r="81" spans="1:15" x14ac:dyDescent="0.3">
      <c r="A81" s="7">
        <v>1</v>
      </c>
      <c r="B81" s="7">
        <v>64</v>
      </c>
      <c r="C81" s="7">
        <v>648</v>
      </c>
      <c r="D81" s="7" t="s">
        <v>148</v>
      </c>
      <c r="E81" s="8" t="s">
        <v>149</v>
      </c>
      <c r="F81" s="9"/>
      <c r="G81" s="9"/>
      <c r="H81" s="9"/>
      <c r="I81" s="9"/>
      <c r="J81" s="21"/>
      <c r="N81" s="30"/>
    </row>
    <row r="82" spans="1:15" x14ac:dyDescent="0.3">
      <c r="A82" s="7">
        <v>1</v>
      </c>
      <c r="B82" s="7">
        <v>64</v>
      </c>
      <c r="C82" s="7">
        <v>648</v>
      </c>
      <c r="D82" s="7" t="s">
        <v>150</v>
      </c>
      <c r="E82" s="8" t="s">
        <v>151</v>
      </c>
      <c r="F82" s="9"/>
      <c r="G82" s="9"/>
      <c r="H82" s="9"/>
      <c r="I82" s="9"/>
      <c r="J82" s="21"/>
      <c r="N82" s="30"/>
    </row>
    <row r="83" spans="1:15" x14ac:dyDescent="0.3">
      <c r="A83" s="7">
        <v>1</v>
      </c>
      <c r="B83" s="7">
        <v>64</v>
      </c>
      <c r="C83" s="7">
        <v>648</v>
      </c>
      <c r="D83" s="7" t="s">
        <v>152</v>
      </c>
      <c r="E83" s="8" t="s">
        <v>153</v>
      </c>
      <c r="F83" s="9"/>
      <c r="G83" s="9"/>
      <c r="H83" s="9"/>
      <c r="I83" s="9"/>
      <c r="J83" s="21"/>
      <c r="N83" s="30"/>
    </row>
    <row r="84" spans="1:15" x14ac:dyDescent="0.3">
      <c r="A84" s="7">
        <v>1</v>
      </c>
      <c r="B84" s="7">
        <v>64</v>
      </c>
      <c r="C84" s="7">
        <v>648</v>
      </c>
      <c r="D84" s="7" t="s">
        <v>154</v>
      </c>
      <c r="E84" s="8" t="s">
        <v>155</v>
      </c>
      <c r="F84" s="9">
        <v>63.5</v>
      </c>
      <c r="G84" s="9"/>
      <c r="H84" s="9"/>
      <c r="I84" s="9"/>
      <c r="J84" s="21"/>
      <c r="N84" s="30"/>
    </row>
    <row r="85" spans="1:15" x14ac:dyDescent="0.3">
      <c r="A85" s="7">
        <v>1</v>
      </c>
      <c r="B85" s="7">
        <v>64</v>
      </c>
      <c r="C85" s="7">
        <v>648</v>
      </c>
      <c r="D85" s="7" t="s">
        <v>156</v>
      </c>
      <c r="E85" s="8" t="s">
        <v>157</v>
      </c>
      <c r="F85" s="9">
        <v>32.969209999999997</v>
      </c>
      <c r="G85" s="9"/>
      <c r="H85" s="9">
        <v>7</v>
      </c>
      <c r="I85" s="9"/>
      <c r="J85" s="21"/>
      <c r="N85" s="30"/>
    </row>
    <row r="86" spans="1:15" x14ac:dyDescent="0.3">
      <c r="A86" s="7">
        <v>1</v>
      </c>
      <c r="B86" s="7">
        <v>64</v>
      </c>
      <c r="C86" s="7">
        <v>649</v>
      </c>
      <c r="D86" s="7" t="s">
        <v>158</v>
      </c>
      <c r="E86" s="8" t="s">
        <v>159</v>
      </c>
      <c r="F86" s="9">
        <v>85.435310000000001</v>
      </c>
      <c r="G86" s="9">
        <v>429.55324999999999</v>
      </c>
      <c r="H86" s="9">
        <v>627.99</v>
      </c>
      <c r="I86" s="9">
        <v>180</v>
      </c>
      <c r="J86" s="21">
        <v>180</v>
      </c>
      <c r="K86" s="3">
        <v>190</v>
      </c>
      <c r="L86" s="3">
        <v>190</v>
      </c>
      <c r="M86" s="3">
        <v>190</v>
      </c>
      <c r="N86" s="30"/>
    </row>
    <row r="87" spans="1:15" x14ac:dyDescent="0.3">
      <c r="A87" s="7">
        <v>1</v>
      </c>
      <c r="B87" s="7">
        <v>64</v>
      </c>
      <c r="C87" s="7">
        <v>649</v>
      </c>
      <c r="D87" s="7" t="s">
        <v>160</v>
      </c>
      <c r="E87" s="8" t="s">
        <v>161</v>
      </c>
      <c r="F87" s="9"/>
      <c r="G87" s="9"/>
      <c r="H87" s="9"/>
      <c r="I87" s="9"/>
      <c r="J87" s="21"/>
      <c r="N87" s="30"/>
    </row>
    <row r="88" spans="1:15" x14ac:dyDescent="0.3">
      <c r="A88" s="10">
        <v>1</v>
      </c>
      <c r="B88" s="10" t="s">
        <v>162</v>
      </c>
      <c r="C88" s="10"/>
      <c r="D88" s="10"/>
      <c r="E88" s="11"/>
      <c r="F88" s="12">
        <v>181.90451999999999</v>
      </c>
      <c r="G88" s="12">
        <v>429.55324999999999</v>
      </c>
      <c r="H88" s="12">
        <f>SUM(H80:H87)</f>
        <v>634.99</v>
      </c>
      <c r="I88" s="12">
        <f>SUM(I80:I87)</f>
        <v>180</v>
      </c>
      <c r="J88" s="22">
        <f>SUM(J80:J87)</f>
        <v>180</v>
      </c>
      <c r="K88" s="22">
        <f t="shared" ref="K88:N88" si="5">SUM(K80:K87)</f>
        <v>190</v>
      </c>
      <c r="L88" s="22">
        <f t="shared" si="5"/>
        <v>190</v>
      </c>
      <c r="M88" s="28">
        <f t="shared" si="5"/>
        <v>190</v>
      </c>
      <c r="N88" s="31">
        <f t="shared" si="5"/>
        <v>0</v>
      </c>
    </row>
    <row r="89" spans="1:15" x14ac:dyDescent="0.3">
      <c r="A89" s="7">
        <v>1</v>
      </c>
      <c r="B89" s="7">
        <v>66</v>
      </c>
      <c r="C89" s="7">
        <v>662</v>
      </c>
      <c r="D89" s="7" t="s">
        <v>163</v>
      </c>
      <c r="E89" s="8" t="s">
        <v>164</v>
      </c>
      <c r="F89" s="9"/>
      <c r="G89" s="9"/>
      <c r="H89" s="9"/>
      <c r="I89" s="9"/>
      <c r="J89" s="21"/>
      <c r="N89" s="30"/>
    </row>
    <row r="90" spans="1:15" x14ac:dyDescent="0.3">
      <c r="A90" s="7">
        <v>1</v>
      </c>
      <c r="B90" s="7">
        <v>66</v>
      </c>
      <c r="C90" s="7">
        <v>663</v>
      </c>
      <c r="D90" s="7" t="s">
        <v>165</v>
      </c>
      <c r="E90" s="8" t="s">
        <v>166</v>
      </c>
      <c r="F90" s="9"/>
      <c r="G90" s="9"/>
      <c r="H90" s="9"/>
      <c r="I90" s="9"/>
      <c r="J90" s="21"/>
      <c r="N90" s="30"/>
    </row>
    <row r="91" spans="1:15" x14ac:dyDescent="0.3">
      <c r="A91" s="10">
        <v>1</v>
      </c>
      <c r="B91" s="10" t="s">
        <v>167</v>
      </c>
      <c r="C91" s="10"/>
      <c r="D91" s="10"/>
      <c r="E91" s="11"/>
      <c r="F91" s="12">
        <v>0</v>
      </c>
      <c r="G91" s="12">
        <v>0</v>
      </c>
      <c r="H91" s="12">
        <v>0</v>
      </c>
      <c r="I91" s="12">
        <v>0</v>
      </c>
      <c r="J91" s="22">
        <v>0</v>
      </c>
      <c r="K91" s="19"/>
      <c r="L91" s="19"/>
      <c r="M91" s="19"/>
      <c r="N91" s="30"/>
    </row>
    <row r="92" spans="1:15" x14ac:dyDescent="0.3">
      <c r="A92" s="7">
        <v>1</v>
      </c>
      <c r="B92" s="7">
        <v>67</v>
      </c>
      <c r="C92" s="7">
        <v>672</v>
      </c>
      <c r="D92" s="7" t="s">
        <v>168</v>
      </c>
      <c r="E92" s="8" t="s">
        <v>169</v>
      </c>
      <c r="F92" s="9">
        <v>4784</v>
      </c>
      <c r="G92" s="9">
        <v>4715</v>
      </c>
      <c r="H92" s="9">
        <v>3222.75</v>
      </c>
      <c r="I92" s="9">
        <v>4737</v>
      </c>
      <c r="J92" s="21">
        <f>J96-J95</f>
        <v>11374</v>
      </c>
      <c r="K92" s="21">
        <f t="shared" ref="K92:M92" si="6">K96-K95</f>
        <v>11276</v>
      </c>
      <c r="L92" s="21">
        <f t="shared" si="6"/>
        <v>11298</v>
      </c>
      <c r="M92" s="21">
        <f t="shared" si="6"/>
        <v>11309</v>
      </c>
      <c r="N92" s="30"/>
    </row>
    <row r="93" spans="1:15" x14ac:dyDescent="0.3">
      <c r="A93" s="7">
        <v>1</v>
      </c>
      <c r="B93" s="7">
        <v>67</v>
      </c>
      <c r="C93" s="7">
        <v>672</v>
      </c>
      <c r="D93" s="7" t="s">
        <v>170</v>
      </c>
      <c r="E93" s="8" t="s">
        <v>171</v>
      </c>
      <c r="F93" s="9">
        <v>11.0649</v>
      </c>
      <c r="G93" s="9">
        <v>0</v>
      </c>
      <c r="H93" s="9"/>
      <c r="I93" s="9"/>
      <c r="J93" s="21"/>
      <c r="N93" s="30"/>
    </row>
    <row r="94" spans="1:15" x14ac:dyDescent="0.3">
      <c r="A94" s="10">
        <v>1</v>
      </c>
      <c r="B94" s="10" t="s">
        <v>172</v>
      </c>
      <c r="C94" s="10"/>
      <c r="D94" s="10"/>
      <c r="E94" s="11"/>
      <c r="F94" s="12">
        <v>4795.0649000000003</v>
      </c>
      <c r="G94" s="12">
        <v>4715</v>
      </c>
      <c r="H94" s="12">
        <v>3222.75</v>
      </c>
      <c r="I94" s="12">
        <v>4737</v>
      </c>
      <c r="J94" s="22">
        <f>J96-J95</f>
        <v>11374</v>
      </c>
      <c r="K94" s="22">
        <f t="shared" ref="K94:N94" si="7">K96-K95</f>
        <v>11276</v>
      </c>
      <c r="L94" s="22">
        <f t="shared" si="7"/>
        <v>11298</v>
      </c>
      <c r="M94" s="28">
        <f t="shared" si="7"/>
        <v>11309</v>
      </c>
      <c r="N94" s="31">
        <f t="shared" si="7"/>
        <v>0</v>
      </c>
      <c r="O94" s="27"/>
    </row>
    <row r="95" spans="1:15" x14ac:dyDescent="0.3">
      <c r="A95" s="10">
        <v>1</v>
      </c>
      <c r="B95" s="10"/>
      <c r="C95" s="10"/>
      <c r="D95" s="10"/>
      <c r="E95" s="11" t="s">
        <v>198</v>
      </c>
      <c r="F95" s="12">
        <v>7073.5854200000003</v>
      </c>
      <c r="G95" s="12">
        <v>7501.0992500000002</v>
      </c>
      <c r="H95" s="12">
        <f>H79+H88+H94</f>
        <v>5979.3980000000001</v>
      </c>
      <c r="I95" s="12">
        <v>7327</v>
      </c>
      <c r="J95" s="22">
        <f>J79+J88</f>
        <v>2861</v>
      </c>
      <c r="K95" s="22">
        <f t="shared" ref="K95:M95" si="8">K79+K88</f>
        <v>2840</v>
      </c>
      <c r="L95" s="22">
        <f t="shared" si="8"/>
        <v>2840</v>
      </c>
      <c r="M95" s="28">
        <f t="shared" si="8"/>
        <v>2840</v>
      </c>
      <c r="N95" s="30"/>
    </row>
    <row r="96" spans="1:15" x14ac:dyDescent="0.3">
      <c r="A96" s="10">
        <v>1</v>
      </c>
      <c r="B96" s="10"/>
      <c r="C96" s="10"/>
      <c r="D96" s="10"/>
      <c r="E96" s="11" t="s">
        <v>199</v>
      </c>
      <c r="F96" s="12">
        <v>6905.1490299999996</v>
      </c>
      <c r="G96" s="12">
        <v>7352.0745500000003</v>
      </c>
      <c r="H96" s="12">
        <f>H23+H47+H57+H66</f>
        <v>3248.6364699999999</v>
      </c>
      <c r="I96" s="12">
        <v>7327</v>
      </c>
      <c r="J96" s="22">
        <f>J23+J47+J57+J66</f>
        <v>14235</v>
      </c>
      <c r="K96" s="22">
        <f>K23+K47+K57+K66</f>
        <v>14116</v>
      </c>
      <c r="L96" s="22">
        <f t="shared" ref="L96:M96" si="9">L23+L47+L57+L66</f>
        <v>14138</v>
      </c>
      <c r="M96" s="28">
        <f t="shared" si="9"/>
        <v>14149</v>
      </c>
      <c r="N96" s="30"/>
    </row>
    <row r="97" spans="1:14" x14ac:dyDescent="0.3">
      <c r="A97" s="10">
        <v>1</v>
      </c>
      <c r="B97" s="10"/>
      <c r="C97" s="10"/>
      <c r="D97" s="10"/>
      <c r="E97" s="11" t="s">
        <v>200</v>
      </c>
      <c r="F97" s="12">
        <v>168.43638999999999</v>
      </c>
      <c r="G97" s="12">
        <v>149.0247</v>
      </c>
      <c r="H97" s="12">
        <f>H95-H96</f>
        <v>2730.7615300000002</v>
      </c>
      <c r="I97" s="12">
        <v>0</v>
      </c>
      <c r="J97" s="22">
        <f>J94+J95-J96</f>
        <v>0</v>
      </c>
      <c r="K97" s="22">
        <f t="shared" ref="K97:M97" si="10">K94+K95-K96</f>
        <v>0</v>
      </c>
      <c r="L97" s="22">
        <f t="shared" si="10"/>
        <v>0</v>
      </c>
      <c r="M97" s="22">
        <f t="shared" si="10"/>
        <v>0</v>
      </c>
      <c r="N97" s="30"/>
    </row>
    <row r="98" spans="1:14" x14ac:dyDescent="0.3">
      <c r="A98" s="7"/>
      <c r="B98" s="7"/>
      <c r="C98" s="7"/>
      <c r="D98" s="7"/>
      <c r="E98" s="8"/>
      <c r="F98" s="9"/>
      <c r="G98" s="9"/>
      <c r="H98" s="9"/>
      <c r="I98" s="9"/>
      <c r="J98" s="21"/>
      <c r="N98" s="32">
        <f>N23+N47+N57</f>
        <v>445</v>
      </c>
    </row>
    <row r="99" spans="1:14" x14ac:dyDescent="0.3">
      <c r="A99" s="7">
        <v>2</v>
      </c>
      <c r="B99" s="7">
        <v>50</v>
      </c>
      <c r="C99" s="7">
        <v>501</v>
      </c>
      <c r="D99" s="7" t="s">
        <v>173</v>
      </c>
      <c r="E99" s="8" t="s">
        <v>174</v>
      </c>
      <c r="F99" s="9"/>
      <c r="G99" s="9"/>
      <c r="H99" s="9"/>
      <c r="I99" s="9"/>
      <c r="J99" s="21"/>
    </row>
    <row r="100" spans="1:14" x14ac:dyDescent="0.3">
      <c r="A100" s="7">
        <v>2</v>
      </c>
      <c r="B100" s="7">
        <v>50</v>
      </c>
      <c r="C100" s="7">
        <v>501</v>
      </c>
      <c r="D100" s="7" t="s">
        <v>175</v>
      </c>
      <c r="E100" s="8" t="s">
        <v>176</v>
      </c>
      <c r="F100" s="9">
        <v>72.319000000000003</v>
      </c>
      <c r="G100" s="9">
        <v>36.859000000000002</v>
      </c>
      <c r="H100" s="9"/>
      <c r="I100" s="9"/>
      <c r="J100" s="9"/>
    </row>
    <row r="101" spans="1:14" x14ac:dyDescent="0.3">
      <c r="A101" s="7">
        <v>2</v>
      </c>
      <c r="B101" s="7">
        <v>50</v>
      </c>
      <c r="C101" s="7">
        <v>501</v>
      </c>
      <c r="D101" s="7" t="s">
        <v>177</v>
      </c>
      <c r="E101" s="8" t="s">
        <v>178</v>
      </c>
      <c r="F101" s="9"/>
      <c r="G101" s="9"/>
      <c r="H101" s="9"/>
      <c r="I101" s="9"/>
      <c r="J101" s="9"/>
    </row>
    <row r="102" spans="1:14" x14ac:dyDescent="0.3">
      <c r="A102" s="7">
        <v>2</v>
      </c>
      <c r="B102" s="7">
        <v>50</v>
      </c>
      <c r="C102" s="7">
        <v>502</v>
      </c>
      <c r="D102" s="7" t="s">
        <v>179</v>
      </c>
      <c r="E102" s="8" t="s">
        <v>39</v>
      </c>
      <c r="F102" s="9"/>
      <c r="G102" s="9"/>
      <c r="H102" s="9"/>
      <c r="I102" s="9"/>
      <c r="J102" s="9"/>
    </row>
    <row r="103" spans="1:14" x14ac:dyDescent="0.3">
      <c r="A103" s="7">
        <v>2</v>
      </c>
      <c r="B103" s="7">
        <v>50</v>
      </c>
      <c r="C103" s="7">
        <v>502</v>
      </c>
      <c r="D103" s="7" t="s">
        <v>180</v>
      </c>
      <c r="E103" s="8" t="s">
        <v>41</v>
      </c>
      <c r="F103" s="9"/>
      <c r="G103" s="9"/>
      <c r="H103" s="9"/>
      <c r="I103" s="9"/>
      <c r="J103" s="9"/>
    </row>
    <row r="104" spans="1:14" x14ac:dyDescent="0.3">
      <c r="A104" s="7">
        <v>2</v>
      </c>
      <c r="B104" s="7">
        <v>50</v>
      </c>
      <c r="C104" s="7">
        <v>502</v>
      </c>
      <c r="D104" s="7" t="s">
        <v>181</v>
      </c>
      <c r="E104" s="8" t="s">
        <v>45</v>
      </c>
      <c r="F104" s="9"/>
      <c r="G104" s="9"/>
      <c r="H104" s="9"/>
      <c r="I104" s="9"/>
      <c r="J104" s="9"/>
    </row>
    <row r="105" spans="1:14" x14ac:dyDescent="0.3">
      <c r="A105" s="10">
        <v>2</v>
      </c>
      <c r="B105" s="10" t="s">
        <v>48</v>
      </c>
      <c r="C105" s="10"/>
      <c r="D105" s="10"/>
      <c r="E105" s="11"/>
      <c r="F105" s="12">
        <v>72.319000000000003</v>
      </c>
      <c r="G105" s="12">
        <v>36.859000000000002</v>
      </c>
      <c r="H105" s="12">
        <v>0</v>
      </c>
      <c r="I105" s="12">
        <v>0</v>
      </c>
      <c r="J105" s="12">
        <v>0</v>
      </c>
      <c r="K105" s="19"/>
      <c r="L105" s="19"/>
      <c r="M105" s="19"/>
    </row>
    <row r="106" spans="1:14" x14ac:dyDescent="0.3">
      <c r="A106" s="7">
        <v>2</v>
      </c>
      <c r="B106" s="7">
        <v>51</v>
      </c>
      <c r="C106" s="7">
        <v>518</v>
      </c>
      <c r="D106" s="7" t="s">
        <v>182</v>
      </c>
      <c r="E106" s="8" t="s">
        <v>183</v>
      </c>
      <c r="F106" s="9"/>
      <c r="G106" s="9"/>
      <c r="H106" s="9"/>
      <c r="I106" s="9"/>
      <c r="J106" s="9"/>
    </row>
    <row r="107" spans="1:14" x14ac:dyDescent="0.3">
      <c r="A107" s="7">
        <v>2</v>
      </c>
      <c r="B107" s="7">
        <v>51</v>
      </c>
      <c r="C107" s="7">
        <v>518</v>
      </c>
      <c r="D107" s="7" t="s">
        <v>184</v>
      </c>
      <c r="E107" s="8" t="s">
        <v>72</v>
      </c>
      <c r="F107" s="9"/>
      <c r="G107" s="9"/>
      <c r="H107" s="9"/>
      <c r="I107" s="9"/>
      <c r="J107" s="9"/>
    </row>
    <row r="108" spans="1:14" x14ac:dyDescent="0.3">
      <c r="A108" s="10">
        <v>2</v>
      </c>
      <c r="B108" s="10" t="s">
        <v>94</v>
      </c>
      <c r="C108" s="10"/>
      <c r="D108" s="10"/>
      <c r="E108" s="11"/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9"/>
      <c r="L108" s="19"/>
      <c r="M108" s="19"/>
    </row>
    <row r="109" spans="1:14" x14ac:dyDescent="0.3">
      <c r="A109" s="7">
        <v>2</v>
      </c>
      <c r="B109" s="7">
        <v>52</v>
      </c>
      <c r="C109" s="7">
        <v>521</v>
      </c>
      <c r="D109" s="7" t="s">
        <v>185</v>
      </c>
      <c r="E109" s="8" t="s">
        <v>96</v>
      </c>
      <c r="F109" s="9"/>
      <c r="G109" s="9"/>
      <c r="H109" s="9"/>
      <c r="I109" s="9"/>
      <c r="J109" s="9"/>
    </row>
    <row r="110" spans="1:14" x14ac:dyDescent="0.3">
      <c r="A110" s="7">
        <v>2</v>
      </c>
      <c r="B110" s="7">
        <v>52</v>
      </c>
      <c r="C110" s="7">
        <v>521</v>
      </c>
      <c r="D110" s="7" t="s">
        <v>186</v>
      </c>
      <c r="E110" s="8" t="s">
        <v>98</v>
      </c>
      <c r="F110" s="9">
        <v>40.573999999999998</v>
      </c>
      <c r="G110" s="9">
        <v>24.27</v>
      </c>
      <c r="H110" s="9"/>
      <c r="I110" s="9"/>
      <c r="J110" s="9"/>
    </row>
    <row r="111" spans="1:14" x14ac:dyDescent="0.3">
      <c r="A111" s="7">
        <v>2</v>
      </c>
      <c r="B111" s="7">
        <v>52</v>
      </c>
      <c r="C111" s="7">
        <v>524</v>
      </c>
      <c r="D111" s="7" t="s">
        <v>187</v>
      </c>
      <c r="E111" s="8" t="s">
        <v>102</v>
      </c>
      <c r="F111" s="9"/>
      <c r="G111" s="9"/>
      <c r="H111" s="9"/>
      <c r="I111" s="9"/>
      <c r="J111" s="9"/>
    </row>
    <row r="112" spans="1:14" x14ac:dyDescent="0.3">
      <c r="A112" s="7">
        <v>2</v>
      </c>
      <c r="B112" s="7">
        <v>52</v>
      </c>
      <c r="C112" s="7">
        <v>524</v>
      </c>
      <c r="D112" s="7" t="s">
        <v>188</v>
      </c>
      <c r="E112" s="8" t="s">
        <v>104</v>
      </c>
      <c r="F112" s="9"/>
      <c r="G112" s="9"/>
      <c r="H112" s="9"/>
      <c r="I112" s="9"/>
      <c r="J112" s="9"/>
    </row>
    <row r="113" spans="1:13" x14ac:dyDescent="0.3">
      <c r="A113" s="7">
        <v>2</v>
      </c>
      <c r="B113" s="7">
        <v>52</v>
      </c>
      <c r="C113" s="7">
        <v>527</v>
      </c>
      <c r="D113" s="7" t="s">
        <v>189</v>
      </c>
      <c r="E113" s="8" t="s">
        <v>190</v>
      </c>
      <c r="F113" s="9"/>
      <c r="G113" s="9"/>
      <c r="H113" s="9"/>
      <c r="I113" s="9"/>
      <c r="J113" s="9"/>
    </row>
    <row r="114" spans="1:13" x14ac:dyDescent="0.3">
      <c r="A114" s="10">
        <v>2</v>
      </c>
      <c r="B114" s="10" t="s">
        <v>111</v>
      </c>
      <c r="C114" s="10"/>
      <c r="D114" s="10"/>
      <c r="E114" s="11"/>
      <c r="F114" s="12">
        <v>40.573999999999998</v>
      </c>
      <c r="G114" s="12">
        <v>24.27</v>
      </c>
      <c r="H114" s="12">
        <v>0</v>
      </c>
      <c r="I114" s="12">
        <v>0</v>
      </c>
      <c r="J114" s="12">
        <v>0</v>
      </c>
      <c r="K114" s="19"/>
      <c r="L114" s="19"/>
      <c r="M114" s="19"/>
    </row>
    <row r="115" spans="1:13" x14ac:dyDescent="0.3">
      <c r="A115" s="7">
        <v>2</v>
      </c>
      <c r="B115" s="7">
        <v>55</v>
      </c>
      <c r="C115" s="7">
        <v>558</v>
      </c>
      <c r="D115" s="7" t="s">
        <v>191</v>
      </c>
      <c r="E115" s="8" t="s">
        <v>118</v>
      </c>
      <c r="F115" s="9"/>
      <c r="G115" s="9"/>
      <c r="H115" s="9"/>
      <c r="I115" s="9"/>
      <c r="J115" s="9"/>
    </row>
    <row r="116" spans="1:13" x14ac:dyDescent="0.3">
      <c r="A116" s="10">
        <v>2</v>
      </c>
      <c r="B116" s="10" t="s">
        <v>125</v>
      </c>
      <c r="C116" s="10"/>
      <c r="D116" s="10"/>
      <c r="E116" s="11"/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9"/>
      <c r="L116" s="19"/>
      <c r="M116" s="19"/>
    </row>
    <row r="117" spans="1:13" x14ac:dyDescent="0.3">
      <c r="A117" s="7">
        <v>2</v>
      </c>
      <c r="B117" s="7">
        <v>60</v>
      </c>
      <c r="C117" s="7">
        <v>602</v>
      </c>
      <c r="D117" s="7" t="s">
        <v>192</v>
      </c>
      <c r="E117" s="8" t="s">
        <v>193</v>
      </c>
      <c r="F117" s="9">
        <v>0.68</v>
      </c>
      <c r="G117" s="9">
        <v>1.232</v>
      </c>
      <c r="H117" s="9"/>
      <c r="I117" s="9"/>
      <c r="J117" s="9"/>
    </row>
    <row r="118" spans="1:13" x14ac:dyDescent="0.3">
      <c r="A118" s="7">
        <v>2</v>
      </c>
      <c r="B118" s="7">
        <v>60</v>
      </c>
      <c r="C118" s="7">
        <v>602</v>
      </c>
      <c r="D118" s="7" t="s">
        <v>194</v>
      </c>
      <c r="E118" s="8" t="s">
        <v>195</v>
      </c>
      <c r="F118" s="9">
        <v>112.21299999999999</v>
      </c>
      <c r="G118" s="9">
        <v>59.896999999999998</v>
      </c>
      <c r="H118" s="9"/>
      <c r="I118" s="9"/>
      <c r="J118" s="9"/>
    </row>
    <row r="119" spans="1:13" x14ac:dyDescent="0.3">
      <c r="A119" s="7">
        <v>2</v>
      </c>
      <c r="B119" s="7">
        <v>60</v>
      </c>
      <c r="C119" s="7">
        <v>603</v>
      </c>
      <c r="D119" s="7" t="s">
        <v>196</v>
      </c>
      <c r="E119" s="8" t="s">
        <v>197</v>
      </c>
      <c r="F119" s="9"/>
      <c r="G119" s="9"/>
      <c r="H119" s="9"/>
      <c r="I119" s="9"/>
      <c r="J119" s="9"/>
    </row>
    <row r="120" spans="1:13" x14ac:dyDescent="0.3">
      <c r="A120" s="10">
        <v>2</v>
      </c>
      <c r="B120" s="10" t="s">
        <v>147</v>
      </c>
      <c r="C120" s="10"/>
      <c r="D120" s="10"/>
      <c r="E120" s="11"/>
      <c r="F120" s="12">
        <v>112.893</v>
      </c>
      <c r="G120" s="12">
        <v>61.128999999999998</v>
      </c>
      <c r="H120" s="12">
        <v>0</v>
      </c>
      <c r="I120" s="12">
        <v>0</v>
      </c>
      <c r="J120" s="12">
        <v>0</v>
      </c>
      <c r="K120" s="19"/>
      <c r="L120" s="19"/>
      <c r="M120" s="19"/>
    </row>
    <row r="121" spans="1:13" x14ac:dyDescent="0.3">
      <c r="A121" s="7">
        <v>2</v>
      </c>
      <c r="B121" s="7">
        <v>64</v>
      </c>
      <c r="C121" s="7">
        <v>649</v>
      </c>
      <c r="D121" s="7"/>
      <c r="E121" s="8"/>
      <c r="F121" s="9"/>
      <c r="G121" s="9"/>
      <c r="H121" s="9"/>
      <c r="I121" s="9"/>
      <c r="J121" s="9"/>
    </row>
    <row r="122" spans="1:13" x14ac:dyDescent="0.3">
      <c r="A122" s="10">
        <v>2</v>
      </c>
      <c r="B122" s="10" t="s">
        <v>162</v>
      </c>
      <c r="C122" s="10"/>
      <c r="D122" s="10"/>
      <c r="E122" s="11"/>
      <c r="F122" s="12">
        <v>0</v>
      </c>
      <c r="G122" s="12">
        <v>0</v>
      </c>
      <c r="H122" s="12">
        <v>0</v>
      </c>
      <c r="I122" s="12">
        <v>0</v>
      </c>
      <c r="J122" s="12">
        <v>0</v>
      </c>
      <c r="K122" s="19"/>
      <c r="L122" s="19"/>
      <c r="M122" s="19"/>
    </row>
    <row r="123" spans="1:13" x14ac:dyDescent="0.3">
      <c r="A123" s="10">
        <v>2</v>
      </c>
      <c r="B123" s="10"/>
      <c r="C123" s="10"/>
      <c r="D123" s="10"/>
      <c r="E123" s="11"/>
      <c r="F123" s="12">
        <v>112.893</v>
      </c>
      <c r="G123" s="12">
        <v>61.128999999999998</v>
      </c>
      <c r="H123" s="12">
        <v>0</v>
      </c>
      <c r="I123" s="12">
        <v>0</v>
      </c>
      <c r="J123" s="12">
        <v>0</v>
      </c>
      <c r="K123" s="19"/>
      <c r="L123" s="19"/>
      <c r="M123" s="19"/>
    </row>
    <row r="124" spans="1:13" x14ac:dyDescent="0.3">
      <c r="A124" s="10">
        <v>2</v>
      </c>
      <c r="B124" s="10"/>
      <c r="C124" s="10"/>
      <c r="D124" s="10"/>
      <c r="E124" s="11"/>
      <c r="F124" s="12">
        <v>112.893</v>
      </c>
      <c r="G124" s="12">
        <v>61.128999999999998</v>
      </c>
      <c r="H124" s="12">
        <v>0</v>
      </c>
      <c r="I124" s="12">
        <v>0</v>
      </c>
      <c r="J124" s="12">
        <v>0</v>
      </c>
      <c r="K124" s="19"/>
      <c r="L124" s="19"/>
      <c r="M124" s="19"/>
    </row>
    <row r="125" spans="1:13" x14ac:dyDescent="0.3">
      <c r="A125" s="10">
        <v>2</v>
      </c>
      <c r="B125" s="10"/>
      <c r="C125" s="10"/>
      <c r="D125" s="10"/>
      <c r="E125" s="11"/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9"/>
      <c r="L125" s="19"/>
      <c r="M125" s="19"/>
    </row>
    <row r="127" spans="1:13" x14ac:dyDescent="0.3">
      <c r="D127" s="23" t="s">
        <v>201</v>
      </c>
      <c r="E127" s="24"/>
      <c r="F127" s="42">
        <v>2026</v>
      </c>
      <c r="G127" s="42">
        <v>2027</v>
      </c>
      <c r="H127" s="42">
        <v>2028</v>
      </c>
      <c r="I127" s="42">
        <v>2029</v>
      </c>
      <c r="J127" s="25"/>
    </row>
    <row r="128" spans="1:13" x14ac:dyDescent="0.3">
      <c r="D128" s="16"/>
      <c r="E128" s="14" t="s">
        <v>202</v>
      </c>
      <c r="F128" s="15">
        <v>50</v>
      </c>
      <c r="G128" s="15"/>
      <c r="H128" s="15"/>
      <c r="I128" s="15"/>
      <c r="J128" s="15"/>
    </row>
    <row r="129" spans="4:10" x14ac:dyDescent="0.3">
      <c r="D129" s="16"/>
      <c r="E129" s="34" t="s">
        <v>258</v>
      </c>
      <c r="F129" s="15">
        <v>100</v>
      </c>
      <c r="G129" s="15"/>
      <c r="H129" s="15"/>
      <c r="I129" s="15"/>
      <c r="J129" s="15"/>
    </row>
    <row r="130" spans="4:10" x14ac:dyDescent="0.3">
      <c r="D130" s="16"/>
      <c r="E130" s="34" t="s">
        <v>259</v>
      </c>
      <c r="F130" s="15">
        <v>20</v>
      </c>
      <c r="G130" s="15"/>
      <c r="H130" s="15"/>
      <c r="I130" s="15"/>
      <c r="J130" s="15"/>
    </row>
    <row r="131" spans="4:10" x14ac:dyDescent="0.3">
      <c r="D131" s="16"/>
      <c r="E131" s="14" t="s">
        <v>203</v>
      </c>
      <c r="F131" s="15">
        <v>8</v>
      </c>
      <c r="G131" s="15"/>
      <c r="H131" s="15"/>
      <c r="I131" s="15"/>
      <c r="J131" s="15"/>
    </row>
    <row r="132" spans="4:10" x14ac:dyDescent="0.3">
      <c r="D132" s="16"/>
      <c r="E132" s="34" t="s">
        <v>265</v>
      </c>
      <c r="F132" s="15">
        <v>15</v>
      </c>
      <c r="G132" s="15"/>
      <c r="H132" s="15"/>
      <c r="I132" s="15"/>
      <c r="J132" s="15"/>
    </row>
    <row r="133" spans="4:10" x14ac:dyDescent="0.3">
      <c r="D133" s="16"/>
      <c r="E133" s="34" t="s">
        <v>264</v>
      </c>
      <c r="F133" s="15">
        <v>50</v>
      </c>
      <c r="G133" s="15"/>
      <c r="H133" s="15"/>
      <c r="I133" s="15"/>
      <c r="J133" s="15"/>
    </row>
    <row r="134" spans="4:10" x14ac:dyDescent="0.3">
      <c r="D134" s="16"/>
      <c r="E134" s="14" t="s">
        <v>204</v>
      </c>
      <c r="F134" s="15">
        <v>45</v>
      </c>
      <c r="G134" s="15"/>
      <c r="H134" s="15"/>
      <c r="I134" s="15"/>
      <c r="J134" s="15"/>
    </row>
    <row r="135" spans="4:10" x14ac:dyDescent="0.3">
      <c r="D135" s="16"/>
      <c r="E135" s="34" t="s">
        <v>260</v>
      </c>
      <c r="F135" s="15">
        <v>93</v>
      </c>
      <c r="G135" s="15"/>
      <c r="H135" s="15"/>
      <c r="I135" s="15"/>
      <c r="J135" s="15"/>
    </row>
    <row r="136" spans="4:10" x14ac:dyDescent="0.3">
      <c r="D136" s="16"/>
      <c r="E136" s="14" t="s">
        <v>205</v>
      </c>
      <c r="F136" s="15">
        <v>30</v>
      </c>
      <c r="G136" s="15"/>
      <c r="H136" s="15"/>
      <c r="I136" s="15"/>
      <c r="J136" s="15"/>
    </row>
    <row r="137" spans="4:10" x14ac:dyDescent="0.3">
      <c r="D137" s="16"/>
      <c r="E137" s="34" t="s">
        <v>266</v>
      </c>
      <c r="F137" s="15">
        <v>45</v>
      </c>
      <c r="G137" s="15"/>
      <c r="H137" s="15"/>
      <c r="I137" s="15"/>
      <c r="J137" s="15"/>
    </row>
    <row r="138" spans="4:10" x14ac:dyDescent="0.3">
      <c r="D138" s="16"/>
      <c r="E138" s="14" t="s">
        <v>206</v>
      </c>
      <c r="F138" s="15">
        <v>55</v>
      </c>
      <c r="G138" s="15"/>
      <c r="H138" s="15"/>
      <c r="I138" s="15"/>
      <c r="J138" s="15"/>
    </row>
    <row r="139" spans="4:10" x14ac:dyDescent="0.3">
      <c r="D139" s="16"/>
      <c r="E139" s="34" t="s">
        <v>243</v>
      </c>
      <c r="F139" s="15">
        <v>20</v>
      </c>
      <c r="G139" s="15"/>
      <c r="H139" s="15"/>
      <c r="I139" s="15"/>
      <c r="J139" s="15"/>
    </row>
    <row r="140" spans="4:10" x14ac:dyDescent="0.3">
      <c r="D140" s="16"/>
      <c r="E140" s="14" t="s">
        <v>253</v>
      </c>
      <c r="F140" s="3">
        <v>75</v>
      </c>
      <c r="G140" s="15"/>
      <c r="H140" s="15"/>
      <c r="I140" s="15"/>
      <c r="J140" s="15"/>
    </row>
    <row r="141" spans="4:10" x14ac:dyDescent="0.3">
      <c r="F141" s="41">
        <f>SUM(F128:F140)</f>
        <v>606</v>
      </c>
    </row>
    <row r="143" spans="4:10" x14ac:dyDescent="0.3">
      <c r="D143" s="43" t="s">
        <v>207</v>
      </c>
      <c r="E143" s="14"/>
      <c r="F143" s="15"/>
      <c r="G143" s="15"/>
      <c r="H143" s="15"/>
      <c r="I143" s="15"/>
      <c r="J143" s="15"/>
    </row>
    <row r="144" spans="4:10" x14ac:dyDescent="0.3">
      <c r="D144" s="44" t="s">
        <v>208</v>
      </c>
      <c r="E144" s="14"/>
      <c r="F144" s="15"/>
      <c r="G144" s="15"/>
      <c r="H144" s="15"/>
      <c r="I144" s="15"/>
      <c r="J144" s="15"/>
    </row>
    <row r="145" spans="4:15" x14ac:dyDescent="0.3">
      <c r="D145" s="16" t="s">
        <v>209</v>
      </c>
      <c r="E145" s="14"/>
      <c r="F145" s="15">
        <v>18</v>
      </c>
      <c r="G145" s="15"/>
      <c r="H145" s="15"/>
      <c r="I145" s="15"/>
      <c r="J145" s="15"/>
    </row>
    <row r="146" spans="4:15" x14ac:dyDescent="0.3">
      <c r="D146" s="16" t="s">
        <v>210</v>
      </c>
      <c r="E146" s="14"/>
      <c r="F146" s="15">
        <v>16</v>
      </c>
      <c r="G146" s="15"/>
      <c r="H146" s="15"/>
      <c r="I146" s="15"/>
      <c r="J146" s="15"/>
    </row>
    <row r="147" spans="4:15" x14ac:dyDescent="0.3">
      <c r="D147" s="16" t="s">
        <v>211</v>
      </c>
      <c r="E147" s="14"/>
      <c r="F147" s="15">
        <v>50</v>
      </c>
      <c r="G147" s="15"/>
      <c r="H147" s="15"/>
      <c r="I147" s="15"/>
      <c r="J147" s="15"/>
    </row>
    <row r="148" spans="4:15" x14ac:dyDescent="0.3">
      <c r="D148" s="16"/>
      <c r="E148" s="14"/>
      <c r="F148" s="41">
        <f>F147+F146+F145</f>
        <v>84</v>
      </c>
      <c r="G148" s="15"/>
      <c r="H148" s="15"/>
      <c r="I148" s="15"/>
      <c r="J148" s="15"/>
    </row>
    <row r="149" spans="4:15" x14ac:dyDescent="0.3">
      <c r="D149" s="44" t="s">
        <v>212</v>
      </c>
      <c r="E149" s="14"/>
      <c r="F149" s="15">
        <v>0</v>
      </c>
      <c r="G149" s="15"/>
      <c r="H149" s="15"/>
      <c r="I149" s="15"/>
      <c r="J149" s="15"/>
    </row>
    <row r="150" spans="4:15" x14ac:dyDescent="0.3">
      <c r="D150" s="16" t="s">
        <v>213</v>
      </c>
      <c r="E150" s="14" t="s">
        <v>214</v>
      </c>
      <c r="F150" s="15">
        <v>15</v>
      </c>
      <c r="G150" s="15"/>
      <c r="H150" s="15"/>
      <c r="I150" s="15"/>
      <c r="J150" s="15"/>
    </row>
    <row r="151" spans="4:15" x14ac:dyDescent="0.3">
      <c r="D151" s="16">
        <v>65</v>
      </c>
      <c r="E151" s="14" t="s">
        <v>215</v>
      </c>
      <c r="F151" s="15">
        <v>25</v>
      </c>
      <c r="G151" s="15"/>
      <c r="H151" s="15"/>
      <c r="I151" s="15"/>
      <c r="J151" s="15"/>
    </row>
    <row r="152" spans="4:15" x14ac:dyDescent="0.3">
      <c r="D152" s="16"/>
      <c r="E152" s="14" t="s">
        <v>216</v>
      </c>
      <c r="F152" s="15">
        <v>10</v>
      </c>
      <c r="G152" s="15"/>
      <c r="H152" s="15"/>
      <c r="I152" s="15"/>
      <c r="J152" s="15"/>
    </row>
    <row r="153" spans="4:15" x14ac:dyDescent="0.3">
      <c r="D153" s="16"/>
      <c r="E153" s="34" t="s">
        <v>244</v>
      </c>
      <c r="F153" s="15">
        <v>8</v>
      </c>
      <c r="G153" s="15"/>
      <c r="H153" s="15"/>
      <c r="I153" s="15"/>
      <c r="J153" s="15"/>
    </row>
    <row r="154" spans="4:15" x14ac:dyDescent="0.3">
      <c r="D154" s="16"/>
      <c r="E154" s="14" t="s">
        <v>217</v>
      </c>
      <c r="F154" s="15">
        <v>7</v>
      </c>
      <c r="G154" s="15"/>
      <c r="H154" s="15"/>
      <c r="I154" s="15"/>
      <c r="J154" s="15"/>
    </row>
    <row r="155" spans="4:15" x14ac:dyDescent="0.3">
      <c r="D155" s="16" t="s">
        <v>218</v>
      </c>
      <c r="E155" s="34" t="s">
        <v>245</v>
      </c>
      <c r="F155" s="15">
        <v>10</v>
      </c>
      <c r="G155" s="15"/>
      <c r="H155" s="15"/>
      <c r="I155" s="15"/>
      <c r="J155" s="15"/>
    </row>
    <row r="156" spans="4:15" x14ac:dyDescent="0.3">
      <c r="D156" s="16">
        <v>122</v>
      </c>
      <c r="E156" s="14" t="s">
        <v>219</v>
      </c>
      <c r="F156" s="15">
        <v>40</v>
      </c>
      <c r="G156" s="15"/>
      <c r="H156" s="15"/>
      <c r="I156" s="15"/>
      <c r="J156" s="15"/>
    </row>
    <row r="157" spans="4:15" x14ac:dyDescent="0.3">
      <c r="D157" s="16"/>
      <c r="E157" s="14" t="s">
        <v>220</v>
      </c>
      <c r="F157" s="15">
        <v>22</v>
      </c>
      <c r="G157" s="15"/>
      <c r="H157" s="15"/>
      <c r="I157" s="15"/>
      <c r="J157" s="15"/>
      <c r="O157" s="3"/>
    </row>
    <row r="158" spans="4:15" x14ac:dyDescent="0.3">
      <c r="D158" s="16"/>
      <c r="E158" s="14" t="s">
        <v>221</v>
      </c>
      <c r="F158" s="15">
        <v>50</v>
      </c>
      <c r="G158" s="15"/>
      <c r="H158" s="15"/>
      <c r="I158" s="15"/>
      <c r="J158" s="15"/>
      <c r="O158" s="3"/>
    </row>
    <row r="159" spans="4:15" x14ac:dyDescent="0.3">
      <c r="D159" s="16" t="s">
        <v>222</v>
      </c>
      <c r="E159" s="14" t="s">
        <v>223</v>
      </c>
      <c r="F159" s="15">
        <v>50</v>
      </c>
      <c r="G159" s="15"/>
      <c r="H159" s="15"/>
      <c r="I159" s="15"/>
      <c r="J159" s="15"/>
      <c r="O159" s="3"/>
    </row>
    <row r="160" spans="4:15" x14ac:dyDescent="0.3">
      <c r="D160" s="16">
        <v>151</v>
      </c>
      <c r="E160" s="14" t="s">
        <v>224</v>
      </c>
      <c r="F160" s="15">
        <v>5</v>
      </c>
      <c r="G160" s="15"/>
      <c r="H160" s="15"/>
      <c r="I160" s="15"/>
      <c r="J160" s="15"/>
      <c r="O160" s="3"/>
    </row>
    <row r="161" spans="4:15" x14ac:dyDescent="0.3">
      <c r="D161" s="16"/>
      <c r="E161" s="14" t="s">
        <v>225</v>
      </c>
      <c r="F161" s="15">
        <v>16</v>
      </c>
      <c r="G161" s="15"/>
      <c r="H161" s="15"/>
      <c r="I161" s="15"/>
      <c r="J161" s="15"/>
      <c r="O161" s="27"/>
    </row>
    <row r="162" spans="4:15" x14ac:dyDescent="0.3">
      <c r="D162" s="16"/>
      <c r="E162" s="14" t="s">
        <v>226</v>
      </c>
      <c r="F162" s="15">
        <v>80</v>
      </c>
      <c r="G162" s="15"/>
      <c r="H162" s="15"/>
      <c r="I162" s="15"/>
      <c r="J162" s="15"/>
    </row>
    <row r="163" spans="4:15" x14ac:dyDescent="0.3">
      <c r="D163" s="16" t="s">
        <v>227</v>
      </c>
      <c r="E163" s="14" t="s">
        <v>228</v>
      </c>
      <c r="F163" s="15">
        <v>50</v>
      </c>
      <c r="G163" s="15"/>
      <c r="H163" s="15"/>
      <c r="I163" s="15"/>
      <c r="J163" s="15"/>
    </row>
    <row r="164" spans="4:15" x14ac:dyDescent="0.3">
      <c r="D164" s="16">
        <v>273</v>
      </c>
      <c r="E164" s="14" t="s">
        <v>221</v>
      </c>
      <c r="F164" s="15">
        <v>120</v>
      </c>
      <c r="G164" s="15"/>
      <c r="H164" s="15"/>
      <c r="I164" s="15"/>
      <c r="J164" s="15"/>
    </row>
    <row r="165" spans="4:15" x14ac:dyDescent="0.3">
      <c r="D165" s="16"/>
      <c r="E165" s="14" t="s">
        <v>229</v>
      </c>
      <c r="F165" s="15">
        <v>65</v>
      </c>
      <c r="G165" s="15"/>
      <c r="H165" s="15"/>
      <c r="I165" s="15"/>
      <c r="J165" s="15"/>
    </row>
    <row r="166" spans="4:15" x14ac:dyDescent="0.3">
      <c r="D166" s="16"/>
      <c r="E166" s="14" t="s">
        <v>230</v>
      </c>
      <c r="F166" s="15">
        <v>38</v>
      </c>
      <c r="G166" s="15"/>
      <c r="H166" s="15"/>
      <c r="I166" s="15"/>
      <c r="J166" s="15"/>
    </row>
    <row r="167" spans="4:15" x14ac:dyDescent="0.3">
      <c r="D167" s="16"/>
      <c r="E167" s="14"/>
      <c r="F167" s="41">
        <f>F150+F151+F152+F153+F154+F155+F156+F157+F158+F159+F160+F161+F162+F163+F164+F165+F166</f>
        <v>611</v>
      </c>
      <c r="G167" s="15"/>
      <c r="H167" s="15"/>
      <c r="I167" s="15"/>
      <c r="J167" s="15"/>
    </row>
    <row r="168" spans="4:15" x14ac:dyDescent="0.3">
      <c r="D168" s="16"/>
      <c r="E168" s="14"/>
      <c r="F168" s="15"/>
      <c r="G168" s="15"/>
      <c r="H168" s="15"/>
      <c r="I168" s="15"/>
      <c r="J168" s="15"/>
    </row>
    <row r="169" spans="4:15" x14ac:dyDescent="0.3">
      <c r="D169" s="16"/>
      <c r="E169" s="90" t="s">
        <v>231</v>
      </c>
      <c r="F169" s="18"/>
      <c r="G169" s="15"/>
      <c r="H169" s="15"/>
      <c r="I169" s="15"/>
      <c r="J169" s="15"/>
    </row>
    <row r="170" spans="4:15" x14ac:dyDescent="0.3">
      <c r="D170" s="16"/>
      <c r="E170" s="17" t="s">
        <v>232</v>
      </c>
      <c r="F170" s="18">
        <v>100</v>
      </c>
      <c r="G170" s="15"/>
      <c r="H170" s="15"/>
      <c r="I170" s="15"/>
      <c r="J170" s="15"/>
    </row>
    <row r="171" spans="4:15" x14ac:dyDescent="0.3">
      <c r="D171" s="16"/>
      <c r="E171" s="17" t="s">
        <v>233</v>
      </c>
      <c r="F171" s="18">
        <v>100</v>
      </c>
      <c r="G171" s="15"/>
      <c r="H171" s="15"/>
      <c r="I171" s="15"/>
      <c r="J171" s="15"/>
    </row>
    <row r="172" spans="4:15" x14ac:dyDescent="0.3">
      <c r="D172" s="16"/>
      <c r="E172" s="17" t="s">
        <v>234</v>
      </c>
      <c r="F172" s="18">
        <v>150</v>
      </c>
      <c r="G172" s="15"/>
      <c r="H172" s="15"/>
      <c r="I172" s="15"/>
      <c r="J172" s="15"/>
    </row>
    <row r="173" spans="4:15" x14ac:dyDescent="0.3">
      <c r="D173" s="16"/>
      <c r="E173" s="17" t="s">
        <v>235</v>
      </c>
      <c r="F173" s="18">
        <v>65</v>
      </c>
      <c r="G173" s="15"/>
      <c r="H173" s="15"/>
      <c r="I173" s="15"/>
      <c r="J173" s="15"/>
    </row>
    <row r="174" spans="4:15" x14ac:dyDescent="0.3">
      <c r="D174" s="16"/>
      <c r="E174" s="17" t="s">
        <v>246</v>
      </c>
      <c r="F174" s="33">
        <f>SUM(F170:F173)</f>
        <v>415</v>
      </c>
      <c r="G174" s="15"/>
      <c r="H174" s="15"/>
      <c r="I174" s="15"/>
      <c r="J174" s="15"/>
    </row>
    <row r="175" spans="4:15" x14ac:dyDescent="0.3">
      <c r="E175" s="35" t="s">
        <v>242</v>
      </c>
      <c r="F175" s="36"/>
      <c r="G175" s="37"/>
    </row>
    <row r="177" spans="5:6" x14ac:dyDescent="0.3">
      <c r="E177" s="39" t="s">
        <v>247</v>
      </c>
      <c r="F177" s="40"/>
    </row>
    <row r="179" spans="5:6" x14ac:dyDescent="0.3">
      <c r="E179" s="39" t="s">
        <v>262</v>
      </c>
    </row>
    <row r="180" spans="5:6" x14ac:dyDescent="0.3">
      <c r="E180" s="2" t="s">
        <v>263</v>
      </c>
    </row>
    <row r="181" spans="5:6" x14ac:dyDescent="0.3">
      <c r="E181" s="38" t="s">
        <v>248</v>
      </c>
    </row>
    <row r="182" spans="5:6" x14ac:dyDescent="0.3">
      <c r="E182" s="38" t="s">
        <v>249</v>
      </c>
    </row>
    <row r="183" spans="5:6" x14ac:dyDescent="0.3">
      <c r="E183" s="38" t="s">
        <v>256</v>
      </c>
    </row>
    <row r="184" spans="5:6" x14ac:dyDescent="0.3">
      <c r="E184" s="38" t="s">
        <v>261</v>
      </c>
    </row>
    <row r="185" spans="5:6" x14ac:dyDescent="0.3">
      <c r="E185" s="38" t="s">
        <v>251</v>
      </c>
    </row>
    <row r="186" spans="5:6" x14ac:dyDescent="0.3">
      <c r="E186" s="39" t="s">
        <v>250</v>
      </c>
    </row>
    <row r="187" spans="5:6" x14ac:dyDescent="0.3">
      <c r="E187" s="38" t="s">
        <v>251</v>
      </c>
    </row>
    <row r="189" spans="5:6" x14ac:dyDescent="0.3">
      <c r="E189" s="39" t="s">
        <v>252</v>
      </c>
    </row>
    <row r="190" spans="5:6" x14ac:dyDescent="0.3">
      <c r="E190" s="38"/>
    </row>
    <row r="191" spans="5:6" x14ac:dyDescent="0.3">
      <c r="E191" s="38" t="s">
        <v>254</v>
      </c>
    </row>
    <row r="192" spans="5:6" x14ac:dyDescent="0.3">
      <c r="E192" s="38" t="s">
        <v>257</v>
      </c>
    </row>
    <row r="193" spans="5:10" x14ac:dyDescent="0.3">
      <c r="E193" s="38" t="s">
        <v>255</v>
      </c>
    </row>
    <row r="194" spans="5:10" x14ac:dyDescent="0.3">
      <c r="E194" s="38" t="s">
        <v>251</v>
      </c>
    </row>
    <row r="196" spans="5:10" x14ac:dyDescent="0.3">
      <c r="E196" s="71" t="s">
        <v>310</v>
      </c>
      <c r="F196" s="72">
        <v>584474.9</v>
      </c>
      <c r="H196" s="72" t="s">
        <v>314</v>
      </c>
      <c r="I196" s="72"/>
      <c r="J196" s="72">
        <v>105</v>
      </c>
    </row>
    <row r="197" spans="5:10" x14ac:dyDescent="0.3">
      <c r="E197" s="71" t="s">
        <v>311</v>
      </c>
      <c r="F197" s="72">
        <v>574546.79</v>
      </c>
      <c r="H197" s="72" t="s">
        <v>315</v>
      </c>
      <c r="I197" s="72"/>
      <c r="J197" s="72">
        <v>165</v>
      </c>
    </row>
    <row r="198" spans="5:10" x14ac:dyDescent="0.3">
      <c r="H198" s="84" t="s">
        <v>246</v>
      </c>
      <c r="I198" s="84"/>
      <c r="J198" s="84">
        <v>270</v>
      </c>
    </row>
    <row r="200" spans="5:10" x14ac:dyDescent="0.3">
      <c r="E200" s="14" t="s">
        <v>312</v>
      </c>
      <c r="F200" s="15">
        <v>672833.3</v>
      </c>
      <c r="H200" s="15" t="s">
        <v>316</v>
      </c>
      <c r="I200" s="15"/>
      <c r="J200" s="15">
        <v>108</v>
      </c>
    </row>
    <row r="201" spans="5:10" x14ac:dyDescent="0.3">
      <c r="E201" s="14" t="s">
        <v>313</v>
      </c>
      <c r="F201" s="15">
        <v>455324</v>
      </c>
      <c r="H201" s="15" t="s">
        <v>317</v>
      </c>
      <c r="I201" s="15"/>
      <c r="J201" s="15">
        <v>159</v>
      </c>
    </row>
    <row r="202" spans="5:10" x14ac:dyDescent="0.3">
      <c r="H202" s="84" t="s">
        <v>246</v>
      </c>
      <c r="I202" s="84"/>
      <c r="J202" s="84">
        <v>267</v>
      </c>
    </row>
  </sheetData>
  <mergeCells count="1">
    <mergeCell ref="A1:J1"/>
  </mergeCells>
  <printOptions horizontalCentered="1"/>
  <pageMargins left="0.19685039369791668" right="0.19685039369791668" top="0.19685039369791668" bottom="0.39370078739583336" header="0" footer="0.19685039369791668"/>
  <pageSetup paperSize="9" scale="93" fitToHeight="0" orientation="landscape" r:id="rId1"/>
  <headerFooter>
    <oddFooter>&amp;R&amp;D (str. &amp;P z &amp;N)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0"/>
  <sheetViews>
    <sheetView topLeftCell="A19" workbookViewId="0">
      <selection activeCell="G11" sqref="G11"/>
    </sheetView>
  </sheetViews>
  <sheetFormatPr defaultRowHeight="15.6" x14ac:dyDescent="0.3"/>
  <cols>
    <col min="1" max="1" width="15.5" customWidth="1"/>
    <col min="2" max="2" width="39" customWidth="1"/>
    <col min="3" max="3" width="15" customWidth="1"/>
    <col min="4" max="5" width="22.5" customWidth="1"/>
    <col min="6" max="8" width="15.5" customWidth="1"/>
  </cols>
  <sheetData>
    <row r="2" spans="1:5" ht="23.4" x14ac:dyDescent="0.45">
      <c r="A2" s="45" t="s">
        <v>267</v>
      </c>
    </row>
    <row r="3" spans="1:5" ht="18" x14ac:dyDescent="0.35">
      <c r="B3" s="46" t="s">
        <v>268</v>
      </c>
    </row>
    <row r="4" spans="1:5" x14ac:dyDescent="0.3">
      <c r="A4" s="47"/>
    </row>
    <row r="5" spans="1:5" ht="20.399999999999999" x14ac:dyDescent="0.45">
      <c r="A5" s="85" t="s">
        <v>325</v>
      </c>
    </row>
    <row r="6" spans="1:5" x14ac:dyDescent="0.3">
      <c r="E6" s="48" t="s">
        <v>269</v>
      </c>
    </row>
    <row r="7" spans="1:5" ht="18" x14ac:dyDescent="0.35">
      <c r="A7" s="49" t="s">
        <v>270</v>
      </c>
      <c r="B7" s="49" t="s">
        <v>271</v>
      </c>
      <c r="C7" s="49" t="s">
        <v>272</v>
      </c>
      <c r="D7" s="88" t="s">
        <v>273</v>
      </c>
      <c r="E7" s="89" t="s">
        <v>274</v>
      </c>
    </row>
    <row r="8" spans="1:5" x14ac:dyDescent="0.3">
      <c r="A8" s="50">
        <v>1</v>
      </c>
      <c r="B8" s="51" t="s">
        <v>275</v>
      </c>
      <c r="C8" s="51">
        <v>1</v>
      </c>
      <c r="D8" s="51">
        <v>26012</v>
      </c>
      <c r="E8" s="51">
        <v>30500</v>
      </c>
    </row>
    <row r="9" spans="1:5" x14ac:dyDescent="0.3">
      <c r="A9" s="50">
        <v>2</v>
      </c>
      <c r="B9" s="51" t="s">
        <v>276</v>
      </c>
      <c r="C9" s="51">
        <v>1</v>
      </c>
      <c r="D9" s="51">
        <v>25000</v>
      </c>
      <c r="E9" s="51">
        <v>28900</v>
      </c>
    </row>
    <row r="10" spans="1:5" x14ac:dyDescent="0.3">
      <c r="A10" s="50">
        <v>3</v>
      </c>
      <c r="B10" s="51" t="s">
        <v>277</v>
      </c>
      <c r="C10" s="51">
        <v>1</v>
      </c>
      <c r="D10" s="51">
        <v>25000</v>
      </c>
      <c r="E10" s="51">
        <v>28900</v>
      </c>
    </row>
    <row r="11" spans="1:5" x14ac:dyDescent="0.3">
      <c r="A11" s="50">
        <v>4</v>
      </c>
      <c r="B11" s="51" t="s">
        <v>278</v>
      </c>
      <c r="C11" s="51">
        <v>0.75</v>
      </c>
      <c r="D11" s="51">
        <v>23610</v>
      </c>
      <c r="E11" s="51">
        <v>28200</v>
      </c>
    </row>
    <row r="12" spans="1:5" x14ac:dyDescent="0.3">
      <c r="A12" s="50">
        <v>5</v>
      </c>
      <c r="B12" s="51" t="s">
        <v>279</v>
      </c>
      <c r="C12" s="51">
        <v>1</v>
      </c>
      <c r="D12" s="51">
        <v>26350</v>
      </c>
      <c r="E12" s="51">
        <v>29600</v>
      </c>
    </row>
    <row r="13" spans="1:5" x14ac:dyDescent="0.3">
      <c r="A13" s="50">
        <v>6</v>
      </c>
      <c r="B13" s="51" t="s">
        <v>280</v>
      </c>
      <c r="C13" s="51">
        <v>1</v>
      </c>
      <c r="D13" s="51">
        <v>25000</v>
      </c>
      <c r="E13" s="51">
        <v>28200</v>
      </c>
    </row>
    <row r="14" spans="1:5" x14ac:dyDescent="0.3">
      <c r="A14" s="50">
        <v>7</v>
      </c>
      <c r="B14" s="51" t="s">
        <v>280</v>
      </c>
      <c r="C14" s="51">
        <v>1</v>
      </c>
      <c r="D14" s="51">
        <v>25200</v>
      </c>
      <c r="E14" s="51">
        <v>28500</v>
      </c>
    </row>
    <row r="15" spans="1:5" x14ac:dyDescent="0.3">
      <c r="A15" s="50">
        <v>8</v>
      </c>
      <c r="B15" s="51" t="s">
        <v>281</v>
      </c>
      <c r="C15" s="51">
        <v>1</v>
      </c>
      <c r="D15" s="51">
        <v>24900</v>
      </c>
      <c r="E15" s="51">
        <v>28000</v>
      </c>
    </row>
    <row r="16" spans="1:5" x14ac:dyDescent="0.3">
      <c r="A16" s="50">
        <v>9</v>
      </c>
      <c r="B16" s="51" t="s">
        <v>282</v>
      </c>
      <c r="C16" s="51">
        <v>0.4</v>
      </c>
      <c r="D16" s="51">
        <v>9350</v>
      </c>
      <c r="E16" s="51">
        <v>12000</v>
      </c>
    </row>
    <row r="17" spans="1:7" x14ac:dyDescent="0.3">
      <c r="A17" s="50">
        <v>10</v>
      </c>
      <c r="B17" s="51" t="s">
        <v>283</v>
      </c>
      <c r="C17" s="51">
        <v>0.3</v>
      </c>
      <c r="D17" s="51">
        <v>6300</v>
      </c>
      <c r="E17" s="51">
        <v>9300</v>
      </c>
    </row>
    <row r="18" spans="1:7" x14ac:dyDescent="0.3">
      <c r="A18" s="50">
        <v>11</v>
      </c>
      <c r="B18" s="51" t="s">
        <v>284</v>
      </c>
      <c r="C18" s="51">
        <v>0.63</v>
      </c>
      <c r="D18" s="51">
        <v>13900</v>
      </c>
      <c r="E18" s="51">
        <v>17800</v>
      </c>
    </row>
    <row r="19" spans="1:7" x14ac:dyDescent="0.3">
      <c r="A19" s="50">
        <v>12</v>
      </c>
      <c r="B19" s="51" t="s">
        <v>284</v>
      </c>
      <c r="C19" s="51">
        <v>0.2</v>
      </c>
      <c r="D19" s="51">
        <v>4000</v>
      </c>
      <c r="E19" s="51">
        <v>6000</v>
      </c>
    </row>
    <row r="20" spans="1:7" x14ac:dyDescent="0.3">
      <c r="A20" s="50">
        <v>13</v>
      </c>
      <c r="B20" s="51" t="s">
        <v>285</v>
      </c>
      <c r="C20" s="51">
        <v>1</v>
      </c>
      <c r="D20" s="51">
        <v>20200</v>
      </c>
      <c r="E20" s="51">
        <v>23600</v>
      </c>
    </row>
    <row r="21" spans="1:7" x14ac:dyDescent="0.3">
      <c r="A21" s="50">
        <v>14</v>
      </c>
      <c r="B21" s="51" t="s">
        <v>286</v>
      </c>
      <c r="C21" s="51">
        <v>0.1</v>
      </c>
      <c r="D21" s="51">
        <v>2300</v>
      </c>
      <c r="E21" s="51">
        <v>3500</v>
      </c>
    </row>
    <row r="22" spans="1:7" x14ac:dyDescent="0.3">
      <c r="A22" s="51"/>
      <c r="B22" s="77" t="s">
        <v>321</v>
      </c>
      <c r="C22" s="52">
        <f>SUM(C8:C21)</f>
        <v>10.38</v>
      </c>
      <c r="D22" s="78">
        <f>SUM(D8:D21)</f>
        <v>257122</v>
      </c>
      <c r="E22" s="79">
        <f>SUM(E8:E21)</f>
        <v>303000</v>
      </c>
      <c r="F22" t="s">
        <v>287</v>
      </c>
    </row>
    <row r="24" spans="1:7" x14ac:dyDescent="0.3">
      <c r="A24" s="53" t="s">
        <v>288</v>
      </c>
      <c r="B24" t="s">
        <v>289</v>
      </c>
      <c r="E24" s="48" t="s">
        <v>290</v>
      </c>
    </row>
    <row r="25" spans="1:7" ht="18" x14ac:dyDescent="0.35">
      <c r="A25" s="49" t="s">
        <v>270</v>
      </c>
      <c r="B25" s="49" t="s">
        <v>291</v>
      </c>
      <c r="C25" s="49" t="s">
        <v>272</v>
      </c>
      <c r="D25" s="88" t="s">
        <v>292</v>
      </c>
      <c r="E25" s="89" t="s">
        <v>293</v>
      </c>
    </row>
    <row r="26" spans="1:7" x14ac:dyDescent="0.3">
      <c r="A26" s="50">
        <v>1</v>
      </c>
      <c r="B26" s="51" t="s">
        <v>294</v>
      </c>
      <c r="C26" s="51">
        <v>1</v>
      </c>
      <c r="D26" s="51">
        <v>52970</v>
      </c>
      <c r="E26" s="51">
        <v>57800</v>
      </c>
    </row>
    <row r="27" spans="1:7" x14ac:dyDescent="0.3">
      <c r="A27" s="50">
        <v>2</v>
      </c>
      <c r="B27" s="51" t="s">
        <v>295</v>
      </c>
      <c r="C27" s="51">
        <v>0.4</v>
      </c>
      <c r="D27" s="51">
        <v>18308</v>
      </c>
      <c r="E27" s="51">
        <v>21850</v>
      </c>
    </row>
    <row r="28" spans="1:7" x14ac:dyDescent="0.3">
      <c r="A28" s="50">
        <v>3</v>
      </c>
      <c r="B28" s="51" t="s">
        <v>296</v>
      </c>
      <c r="C28" s="51"/>
      <c r="D28" s="54" t="s">
        <v>297</v>
      </c>
      <c r="E28" s="54" t="s">
        <v>298</v>
      </c>
    </row>
    <row r="29" spans="1:7" x14ac:dyDescent="0.3">
      <c r="A29" s="50">
        <v>4</v>
      </c>
      <c r="B29" s="51" t="s">
        <v>299</v>
      </c>
      <c r="C29" s="51"/>
      <c r="D29" s="54" t="s">
        <v>300</v>
      </c>
      <c r="E29" s="54" t="s">
        <v>301</v>
      </c>
    </row>
    <row r="30" spans="1:7" x14ac:dyDescent="0.3">
      <c r="A30" s="50">
        <v>5</v>
      </c>
      <c r="B30" s="51" t="s">
        <v>302</v>
      </c>
      <c r="C30" s="51"/>
      <c r="D30" s="54" t="s">
        <v>303</v>
      </c>
      <c r="E30" s="54" t="s">
        <v>304</v>
      </c>
    </row>
    <row r="31" spans="1:7" x14ac:dyDescent="0.3">
      <c r="A31" s="51"/>
      <c r="B31" s="77" t="s">
        <v>322</v>
      </c>
      <c r="C31" s="52">
        <f>SUM(C26:C30)</f>
        <v>1.4</v>
      </c>
      <c r="D31" s="78">
        <f>SUM(D26:D30)</f>
        <v>71278</v>
      </c>
      <c r="E31" s="79">
        <f>SUM(E26:E30)</f>
        <v>79650</v>
      </c>
      <c r="F31" t="s">
        <v>287</v>
      </c>
      <c r="G31" s="51"/>
    </row>
    <row r="32" spans="1:7" x14ac:dyDescent="0.3">
      <c r="B32" s="55" t="s">
        <v>305</v>
      </c>
      <c r="C32" s="75"/>
      <c r="D32" s="73">
        <v>4101553</v>
      </c>
      <c r="E32" s="74">
        <v>4730065</v>
      </c>
      <c r="G32" s="57"/>
    </row>
    <row r="33" spans="1:10" x14ac:dyDescent="0.3">
      <c r="B33" s="55" t="s">
        <v>319</v>
      </c>
      <c r="C33" s="59"/>
      <c r="D33" s="60">
        <v>1394528</v>
      </c>
      <c r="E33" s="61">
        <v>1608000</v>
      </c>
      <c r="G33" s="62"/>
    </row>
    <row r="34" spans="1:10" x14ac:dyDescent="0.3">
      <c r="B34" s="55" t="s">
        <v>320</v>
      </c>
      <c r="C34" s="59"/>
      <c r="D34" s="63" t="s">
        <v>306</v>
      </c>
      <c r="E34" s="61">
        <v>47300</v>
      </c>
      <c r="G34" s="51"/>
    </row>
    <row r="35" spans="1:10" x14ac:dyDescent="0.3">
      <c r="B35" s="64"/>
      <c r="C35" s="65"/>
      <c r="D35" s="56"/>
      <c r="E35" s="65"/>
    </row>
    <row r="36" spans="1:10" ht="18" x14ac:dyDescent="0.35">
      <c r="B36" s="86" t="s">
        <v>305</v>
      </c>
      <c r="C36" s="66"/>
      <c r="D36" s="73">
        <f>SUM(D32:D35)</f>
        <v>5496081</v>
      </c>
      <c r="E36" s="76">
        <f>SUM(E32:E35)</f>
        <v>6385365</v>
      </c>
    </row>
    <row r="37" spans="1:10" x14ac:dyDescent="0.3">
      <c r="B37" s="58" t="s">
        <v>307</v>
      </c>
      <c r="C37" s="54"/>
      <c r="D37" s="56">
        <v>294615</v>
      </c>
      <c r="E37" s="56">
        <v>445000</v>
      </c>
    </row>
    <row r="38" spans="1:10" x14ac:dyDescent="0.3">
      <c r="A38" s="80" t="s">
        <v>323</v>
      </c>
      <c r="B38" s="81" t="s">
        <v>309</v>
      </c>
      <c r="C38" s="51"/>
      <c r="D38" s="56">
        <v>100000</v>
      </c>
      <c r="E38" s="56">
        <v>110000</v>
      </c>
    </row>
    <row r="39" spans="1:10" ht="22.8" x14ac:dyDescent="0.4">
      <c r="B39" s="87" t="s">
        <v>324</v>
      </c>
      <c r="D39" s="82">
        <f>D36+D37+D38</f>
        <v>5890696</v>
      </c>
      <c r="E39" s="83">
        <f>E36+E37+E38</f>
        <v>6940365</v>
      </c>
    </row>
    <row r="40" spans="1:10" x14ac:dyDescent="0.3">
      <c r="B40" s="67"/>
      <c r="C40" s="67"/>
      <c r="D40" s="67"/>
      <c r="E40" s="67"/>
    </row>
    <row r="41" spans="1:10" x14ac:dyDescent="0.3">
      <c r="B41" s="67"/>
      <c r="C41" s="67"/>
      <c r="D41" s="67"/>
      <c r="E41" s="67"/>
    </row>
    <row r="42" spans="1:10" x14ac:dyDescent="0.3">
      <c r="B42" s="67"/>
      <c r="C42" s="67"/>
      <c r="D42" s="67"/>
      <c r="E42" s="67"/>
    </row>
    <row r="43" spans="1:10" x14ac:dyDescent="0.3">
      <c r="B43" s="67"/>
      <c r="C43" s="67"/>
      <c r="D43" s="67"/>
      <c r="E43" s="67"/>
    </row>
    <row r="44" spans="1:10" x14ac:dyDescent="0.3">
      <c r="B44" s="67"/>
      <c r="C44" s="67"/>
      <c r="D44" s="67"/>
      <c r="E44" s="67"/>
    </row>
    <row r="45" spans="1:10" x14ac:dyDescent="0.3">
      <c r="B45" s="67"/>
      <c r="C45" s="67"/>
      <c r="D45" s="67"/>
      <c r="E45" s="67"/>
    </row>
    <row r="46" spans="1:10" ht="21" x14ac:dyDescent="0.4">
      <c r="B46" s="56"/>
      <c r="C46" s="68">
        <v>2024</v>
      </c>
      <c r="D46" s="68">
        <v>2025</v>
      </c>
      <c r="E46" s="68">
        <v>2026</v>
      </c>
    </row>
    <row r="47" spans="1:10" ht="23.4" x14ac:dyDescent="0.45">
      <c r="B47" s="69" t="s">
        <v>307</v>
      </c>
      <c r="C47" s="56">
        <v>402191</v>
      </c>
      <c r="D47" s="56">
        <v>294615</v>
      </c>
      <c r="E47" s="56">
        <v>445000</v>
      </c>
      <c r="F47" s="70" t="s">
        <v>308</v>
      </c>
      <c r="G47" s="70"/>
      <c r="H47" s="70"/>
      <c r="I47" s="70"/>
      <c r="J47" s="70"/>
    </row>
    <row r="48" spans="1:10" ht="23.4" x14ac:dyDescent="0.45">
      <c r="B48" s="69" t="s">
        <v>309</v>
      </c>
      <c r="C48" s="56">
        <v>67229</v>
      </c>
      <c r="D48" s="63">
        <v>100000</v>
      </c>
      <c r="E48" s="63">
        <v>110000</v>
      </c>
    </row>
    <row r="49" spans="2:2" ht="23.4" x14ac:dyDescent="0.45">
      <c r="B49" s="45"/>
    </row>
    <row r="50" spans="2:2" ht="23.4" x14ac:dyDescent="0.45">
      <c r="B50" s="45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rozpočet 2026-29</vt:lpstr>
      <vt:lpstr>zaměstnanci</vt:lpstr>
      <vt:lpstr>'rozpočet 2026-29'!Názvy_tisku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2025-10-01T11:48:39Z</dcterms:created>
  <dcterms:modified xsi:type="dcterms:W3CDTF">2025-10-17T20:15:17Z</dcterms:modified>
</cp:coreProperties>
</file>