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15"/>
  </bookViews>
  <sheets>
    <sheet name="Výběrové porovnání dat" sheetId="1" r:id="rId1"/>
  </sheets>
  <definedNames>
    <definedName name="_xlnm.Print_Titles" localSheetId="0">'Výběrové porovnání dat'!$7:$7</definedName>
  </definedNames>
  <calcPr calcId="152511"/>
</workbook>
</file>

<file path=xl/calcChain.xml><?xml version="1.0" encoding="utf-8"?>
<calcChain xmlns="http://schemas.openxmlformats.org/spreadsheetml/2006/main">
  <c r="X134" i="1" l="1"/>
  <c r="X133" i="1"/>
  <c r="X128" i="1"/>
  <c r="X119" i="1"/>
  <c r="X109" i="1"/>
  <c r="AA166" i="1" l="1"/>
  <c r="AA176" i="1"/>
  <c r="AA146" i="1"/>
  <c r="H97" i="1" l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Z96" i="1"/>
  <c r="AA96" i="1"/>
  <c r="AB96" i="1"/>
  <c r="AC96" i="1"/>
  <c r="AD96" i="1"/>
  <c r="I96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Z93" i="1"/>
  <c r="AA93" i="1"/>
  <c r="AB93" i="1"/>
  <c r="AC93" i="1"/>
  <c r="AD93" i="1"/>
  <c r="I93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Z84" i="1"/>
  <c r="AA84" i="1"/>
  <c r="AB84" i="1"/>
  <c r="AC84" i="1"/>
  <c r="AD84" i="1"/>
  <c r="I84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Z72" i="1"/>
  <c r="AA72" i="1"/>
  <c r="AB72" i="1"/>
  <c r="AC72" i="1"/>
  <c r="AD72" i="1"/>
  <c r="I72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Z70" i="1"/>
  <c r="AA70" i="1"/>
  <c r="AB70" i="1"/>
  <c r="AC70" i="1"/>
  <c r="AD70" i="1"/>
  <c r="I70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Z65" i="1"/>
  <c r="AA65" i="1"/>
  <c r="AB65" i="1"/>
  <c r="AC65" i="1"/>
  <c r="AD65" i="1"/>
  <c r="I65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Z62" i="1"/>
  <c r="AA62" i="1"/>
  <c r="AB62" i="1"/>
  <c r="AC62" i="1"/>
  <c r="AD62" i="1"/>
  <c r="I62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Z51" i="1"/>
  <c r="AA51" i="1"/>
  <c r="AB51" i="1"/>
  <c r="AC51" i="1"/>
  <c r="AD51" i="1"/>
  <c r="H51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Z27" i="1"/>
  <c r="AA27" i="1"/>
  <c r="AB27" i="1"/>
  <c r="AC27" i="1"/>
  <c r="AD27" i="1"/>
  <c r="H27" i="1"/>
  <c r="L98" i="1" l="1"/>
  <c r="R97" i="1"/>
  <c r="J97" i="1"/>
  <c r="Q97" i="1"/>
  <c r="T98" i="1"/>
  <c r="U98" i="1"/>
  <c r="H98" i="1"/>
  <c r="H99" i="1" s="1"/>
  <c r="M98" i="1"/>
  <c r="I97" i="1"/>
  <c r="S97" i="1"/>
  <c r="K97" i="1"/>
  <c r="U97" i="1"/>
  <c r="M97" i="1"/>
  <c r="R98" i="1"/>
  <c r="J98" i="1"/>
  <c r="Q98" i="1"/>
  <c r="X98" i="1"/>
  <c r="P98" i="1"/>
  <c r="S98" i="1"/>
  <c r="K98" i="1"/>
  <c r="V97" i="1"/>
  <c r="N97" i="1"/>
  <c r="X97" i="1"/>
  <c r="P97" i="1"/>
  <c r="W98" i="1"/>
  <c r="O98" i="1"/>
  <c r="W97" i="1"/>
  <c r="O97" i="1"/>
  <c r="I98" i="1"/>
  <c r="V98" i="1"/>
  <c r="N98" i="1"/>
  <c r="T97" i="1"/>
  <c r="L97" i="1"/>
  <c r="L99" i="1" s="1"/>
  <c r="AD97" i="1"/>
  <c r="AC97" i="1"/>
  <c r="AB97" i="1"/>
  <c r="AC98" i="1"/>
  <c r="AB98" i="1"/>
  <c r="AD98" i="1"/>
  <c r="AA97" i="1"/>
  <c r="AA98" i="1"/>
  <c r="Z97" i="1"/>
  <c r="Z98" i="1"/>
  <c r="W99" i="1" l="1"/>
  <c r="AA99" i="1"/>
  <c r="U99" i="1"/>
  <c r="X99" i="1"/>
  <c r="J99" i="1"/>
  <c r="R99" i="1"/>
  <c r="Q99" i="1"/>
  <c r="M99" i="1"/>
  <c r="T99" i="1"/>
  <c r="K99" i="1"/>
  <c r="P99" i="1"/>
  <c r="S99" i="1"/>
  <c r="O99" i="1"/>
  <c r="N99" i="1"/>
  <c r="I99" i="1"/>
  <c r="V99" i="1"/>
  <c r="AD99" i="1"/>
  <c r="AC99" i="1"/>
  <c r="AB99" i="1"/>
  <c r="Z99" i="1"/>
</calcChain>
</file>

<file path=xl/sharedStrings.xml><?xml version="1.0" encoding="utf-8"?>
<sst xmlns="http://schemas.openxmlformats.org/spreadsheetml/2006/main" count="301" uniqueCount="270">
  <si>
    <t>PČ</t>
  </si>
  <si>
    <t>Sk-SÚ</t>
  </si>
  <si>
    <t>SÚ</t>
  </si>
  <si>
    <t>Sk-AÚ</t>
  </si>
  <si>
    <t>Název skupiny analytického účtu</t>
  </si>
  <si>
    <t>Úč 2021 (1-12) PO ZŠ TGM</t>
  </si>
  <si>
    <t>Úč 2022 (1-12) PO ZŠ TGM</t>
  </si>
  <si>
    <t>Úč 2023 (1-6) PO ZŠ TGM</t>
  </si>
  <si>
    <t>Úč 2021 (1-12) PO ZŠ VM</t>
  </si>
  <si>
    <t>Úč 2022 (1-12) PO ZŠ VM</t>
  </si>
  <si>
    <t>Úč 2023 (1-6) PO ZŠ VM</t>
  </si>
  <si>
    <t>Úč 2021 (1-12) PO ZŠ N.</t>
  </si>
  <si>
    <t>Úč 2022 (1-12) PO ZŠ N.</t>
  </si>
  <si>
    <t>501-030</t>
  </si>
  <si>
    <t>potraviny</t>
  </si>
  <si>
    <t>501-031</t>
  </si>
  <si>
    <t>ochran.pomůcky</t>
  </si>
  <si>
    <t>501-032</t>
  </si>
  <si>
    <t>léky a zdrav.materiál</t>
  </si>
  <si>
    <t>501-033</t>
  </si>
  <si>
    <t>prádlo, oděv , obuv</t>
  </si>
  <si>
    <t>501-034</t>
  </si>
  <si>
    <t>učebnice a bezpl.uč.pomůcky</t>
  </si>
  <si>
    <t>501-035</t>
  </si>
  <si>
    <t>knihy, uč pomůcky. tisk</t>
  </si>
  <si>
    <t>501-036</t>
  </si>
  <si>
    <t>drobný majetek jinde nezařazený</t>
  </si>
  <si>
    <t>501-037</t>
  </si>
  <si>
    <t>nákup ostatního materiálu</t>
  </si>
  <si>
    <t>501-038</t>
  </si>
  <si>
    <t>kancelářské potřeby</t>
  </si>
  <si>
    <t>501-039</t>
  </si>
  <si>
    <t>čistící prostředky</t>
  </si>
  <si>
    <t>501-040</t>
  </si>
  <si>
    <t>kuchyňské nádobí</t>
  </si>
  <si>
    <t>501-041</t>
  </si>
  <si>
    <t>ostatní</t>
  </si>
  <si>
    <t>501-042</t>
  </si>
  <si>
    <t>ochran.pomůcky - mimořádné</t>
  </si>
  <si>
    <t>501-050</t>
  </si>
  <si>
    <t>nákup stromky, zeleň</t>
  </si>
  <si>
    <t>502-030</t>
  </si>
  <si>
    <t>voda</t>
  </si>
  <si>
    <t>502-031</t>
  </si>
  <si>
    <t>teplo</t>
  </si>
  <si>
    <t>502-032</t>
  </si>
  <si>
    <t>plyn</t>
  </si>
  <si>
    <t>502-033</t>
  </si>
  <si>
    <t>el.energie</t>
  </si>
  <si>
    <t>502-034</t>
  </si>
  <si>
    <t>pohon.hmoty</t>
  </si>
  <si>
    <t>50 - Spotřebované nákupy</t>
  </si>
  <si>
    <t>511-030</t>
  </si>
  <si>
    <t>opravy  udržování</t>
  </si>
  <si>
    <t>511-040</t>
  </si>
  <si>
    <t>revize</t>
  </si>
  <si>
    <t>512-030</t>
  </si>
  <si>
    <t>cestovné tuzemské</t>
  </si>
  <si>
    <t>512-040</t>
  </si>
  <si>
    <t>cestovné zahraniční</t>
  </si>
  <si>
    <t>513-030</t>
  </si>
  <si>
    <t>pohoštění</t>
  </si>
  <si>
    <t>518-030</t>
  </si>
  <si>
    <t>služby pošt</t>
  </si>
  <si>
    <t>518-031</t>
  </si>
  <si>
    <t>služby telekomunikací, internet</t>
  </si>
  <si>
    <t>518-032</t>
  </si>
  <si>
    <t>poplatky bankovních ústavů</t>
  </si>
  <si>
    <t>518-033</t>
  </si>
  <si>
    <t>nájemné</t>
  </si>
  <si>
    <t>518-034</t>
  </si>
  <si>
    <t>služby školení a vzdělávání</t>
  </si>
  <si>
    <t>518-035</t>
  </si>
  <si>
    <t>služby zpracování dat, upgrady</t>
  </si>
  <si>
    <t>518-036</t>
  </si>
  <si>
    <t>ostatní služby</t>
  </si>
  <si>
    <t>518-037</t>
  </si>
  <si>
    <t>programové vybavení</t>
  </si>
  <si>
    <t>518-038</t>
  </si>
  <si>
    <t>deratizace, kominík, PO, elektro</t>
  </si>
  <si>
    <t>518-039</t>
  </si>
  <si>
    <t>plavání</t>
  </si>
  <si>
    <t>518-040</t>
  </si>
  <si>
    <t>kino, divadlo, výlety</t>
  </si>
  <si>
    <t>518-041</t>
  </si>
  <si>
    <t>škola v přírodě, hory</t>
  </si>
  <si>
    <t>518-042</t>
  </si>
  <si>
    <t>malování, nátěry</t>
  </si>
  <si>
    <t>518-043</t>
  </si>
  <si>
    <t>praní prádla</t>
  </si>
  <si>
    <t>518-044</t>
  </si>
  <si>
    <t>dovoz obědů</t>
  </si>
  <si>
    <t>518-045</t>
  </si>
  <si>
    <t>příspěvek na stravování</t>
  </si>
  <si>
    <t>518-046</t>
  </si>
  <si>
    <t>pojištění majetku, pov.ručení</t>
  </si>
  <si>
    <t>518-050</t>
  </si>
  <si>
    <t>51 - Služby</t>
  </si>
  <si>
    <t>521-030</t>
  </si>
  <si>
    <t>hrubé mzdy</t>
  </si>
  <si>
    <t>521-031</t>
  </si>
  <si>
    <t>OON</t>
  </si>
  <si>
    <t>524-030</t>
  </si>
  <si>
    <t>sociální zabezpečení</t>
  </si>
  <si>
    <t>524-031</t>
  </si>
  <si>
    <t>zdravotní pojištění</t>
  </si>
  <si>
    <t>525-030</t>
  </si>
  <si>
    <t>poj.odpovědnosti za škodu a úraz</t>
  </si>
  <si>
    <t>527-030</t>
  </si>
  <si>
    <t>závodní prev.péče</t>
  </si>
  <si>
    <t>527-031</t>
  </si>
  <si>
    <t>přídel do FKSP</t>
  </si>
  <si>
    <t>527-032</t>
  </si>
  <si>
    <t>52 - Osobní náklady</t>
  </si>
  <si>
    <t>547-030</t>
  </si>
  <si>
    <t>Manka a škody</t>
  </si>
  <si>
    <t>549-030</t>
  </si>
  <si>
    <t>ostatní výdaje jinde nezařazené</t>
  </si>
  <si>
    <t>54 - Ostatní náklady</t>
  </si>
  <si>
    <t>551-030</t>
  </si>
  <si>
    <t>odpisy dlouh.majetku</t>
  </si>
  <si>
    <t>558-030</t>
  </si>
  <si>
    <t>DDHM 1 000 - 3 000 Kč</t>
  </si>
  <si>
    <t>558-031</t>
  </si>
  <si>
    <t>DDHM 3 001 - 40 000 Kč</t>
  </si>
  <si>
    <t>558-040</t>
  </si>
  <si>
    <t>DDNM 1 000 - 7 000 Kč</t>
  </si>
  <si>
    <t>55 - Odpisy, rezervy a opravné položky</t>
  </si>
  <si>
    <t>563-030</t>
  </si>
  <si>
    <t>Kurzové ztráty</t>
  </si>
  <si>
    <t>56 - Finanční náklady</t>
  </si>
  <si>
    <t>602-031</t>
  </si>
  <si>
    <t>stravné</t>
  </si>
  <si>
    <t>602-032</t>
  </si>
  <si>
    <t>věcná režie</t>
  </si>
  <si>
    <t>602-033</t>
  </si>
  <si>
    <t>věcná režie za záv.strav.</t>
  </si>
  <si>
    <t>602-036</t>
  </si>
  <si>
    <t>kulturní akce a zájezdy</t>
  </si>
  <si>
    <t>602-050</t>
  </si>
  <si>
    <t>ostatní výnosy z prodeje služeb</t>
  </si>
  <si>
    <t>603-030</t>
  </si>
  <si>
    <t>pronájmy HČ</t>
  </si>
  <si>
    <t>604-030</t>
  </si>
  <si>
    <t>tržby za zboží</t>
  </si>
  <si>
    <t>609-030</t>
  </si>
  <si>
    <t>školné MŠ</t>
  </si>
  <si>
    <t>609-031</t>
  </si>
  <si>
    <t>poplatek ŠD</t>
  </si>
  <si>
    <t>609-032</t>
  </si>
  <si>
    <t>zájmová činnost</t>
  </si>
  <si>
    <t>609-033</t>
  </si>
  <si>
    <t>ostatní výkony</t>
  </si>
  <si>
    <t>60 - Výnosy z vlastních výkonů a zboží</t>
  </si>
  <si>
    <t>648-030</t>
  </si>
  <si>
    <t>převody z rezervního fondu</t>
  </si>
  <si>
    <t>648-031</t>
  </si>
  <si>
    <t>převody z fondu odměn</t>
  </si>
  <si>
    <t>648-033</t>
  </si>
  <si>
    <t>převody z FKSP</t>
  </si>
  <si>
    <t>648-060</t>
  </si>
  <si>
    <t>převody z fondů</t>
  </si>
  <si>
    <t>648-070</t>
  </si>
  <si>
    <t>649-030</t>
  </si>
  <si>
    <t>ostatní výnosy</t>
  </si>
  <si>
    <t>649-035</t>
  </si>
  <si>
    <t>dary - mimořádné situace</t>
  </si>
  <si>
    <t>649-040</t>
  </si>
  <si>
    <t>sponzorské dary</t>
  </si>
  <si>
    <t>64 - Ostatní výnosy</t>
  </si>
  <si>
    <t>672-030</t>
  </si>
  <si>
    <t>příspěvek zřizovatele</t>
  </si>
  <si>
    <t>672-050</t>
  </si>
  <si>
    <t>příspěvek státní rozpočet (kraje)</t>
  </si>
  <si>
    <t>67 - Výnosy z transferů</t>
  </si>
  <si>
    <t>501-010</t>
  </si>
  <si>
    <t>potraviny DČ</t>
  </si>
  <si>
    <t>501-011</t>
  </si>
  <si>
    <t>režie DČ</t>
  </si>
  <si>
    <t>501-012</t>
  </si>
  <si>
    <t>potraviny  svačiny DČ</t>
  </si>
  <si>
    <t>501-014</t>
  </si>
  <si>
    <t>ostatní spotřeba z DČ</t>
  </si>
  <si>
    <t>502-010</t>
  </si>
  <si>
    <t>502-011</t>
  </si>
  <si>
    <t>502-013</t>
  </si>
  <si>
    <t>518-010</t>
  </si>
  <si>
    <t>ostatní služby DČ</t>
  </si>
  <si>
    <t>518-012</t>
  </si>
  <si>
    <t>521-010</t>
  </si>
  <si>
    <t>521-011</t>
  </si>
  <si>
    <t>524-010</t>
  </si>
  <si>
    <t>524-011</t>
  </si>
  <si>
    <t>525-010</t>
  </si>
  <si>
    <t>527-010</t>
  </si>
  <si>
    <t>přídel do FKSP DČ</t>
  </si>
  <si>
    <t>542-010</t>
  </si>
  <si>
    <t>Jiné pokuty a penále</t>
  </si>
  <si>
    <t>558-011</t>
  </si>
  <si>
    <t>601-010</t>
  </si>
  <si>
    <t>výnosy z prodeje služeb DČ</t>
  </si>
  <si>
    <t>602-010</t>
  </si>
  <si>
    <t>prodej obědů v DČ</t>
  </si>
  <si>
    <t>602-011</t>
  </si>
  <si>
    <t>prodej svačin v DČ</t>
  </si>
  <si>
    <t>603-010</t>
  </si>
  <si>
    <t>pronájmy DČ</t>
  </si>
  <si>
    <t>RN 2024 PO ZŠ TGM</t>
  </si>
  <si>
    <t>RN 2025 PO ZŠ TGM</t>
  </si>
  <si>
    <t>RN 2026 PO ZŠ TGM</t>
  </si>
  <si>
    <t>RS 2023 PO ZŠ TGM</t>
  </si>
  <si>
    <t>RN 2027 PO ZŠ TGM</t>
  </si>
  <si>
    <t xml:space="preserve">RS 2023 PO </t>
  </si>
  <si>
    <t xml:space="preserve">RN 2024 PO </t>
  </si>
  <si>
    <t xml:space="preserve">RN 2025 PO </t>
  </si>
  <si>
    <t xml:space="preserve">RN 2026 PO </t>
  </si>
  <si>
    <t xml:space="preserve">RN 2027 PO </t>
  </si>
  <si>
    <t>Rok 2023, Tisíce, Náklady a výnosy</t>
  </si>
  <si>
    <t>HLAVNÍ ČINNOST:</t>
  </si>
  <si>
    <t>DOPLŇKOVÁ ČINNOST (MUSÍ BÝT NULOVÁ NEBO ZISKOVÁ):</t>
  </si>
  <si>
    <t>ROZPOČET A SVR SE VYPLŇUJE V TIS. KČ SE ZAOKROUHLENÍM NA STOKORUNY NAHORU, NAPŘ. 152 634 KČ = 152,7 TIS. KČ !!!</t>
  </si>
  <si>
    <t>NÁVRH ROZPOČTU 2024 (RN) A AKTUALIZACE STŘEDNĚDOBÉHO VÝHLEDU ROZPOČTU NA R. 2025 - 2027 (SVR)</t>
  </si>
  <si>
    <t>Výnosy celkem</t>
  </si>
  <si>
    <t>Náklady celkem</t>
  </si>
  <si>
    <t>V-N</t>
  </si>
  <si>
    <t>PO ZŠ a MŠ Němčice</t>
  </si>
  <si>
    <t>DHIM 1000-3000</t>
  </si>
  <si>
    <t>DHIM 3000-39999</t>
  </si>
  <si>
    <t>MŠN</t>
  </si>
  <si>
    <t>obnova hraček</t>
  </si>
  <si>
    <t>didaktické pomůcky, odrážedla</t>
  </si>
  <si>
    <t>ZŠ</t>
  </si>
  <si>
    <t>Oprava</t>
  </si>
  <si>
    <t>baterie, WC- servis , údržba</t>
  </si>
  <si>
    <t>kusový koberec</t>
  </si>
  <si>
    <t>MŠA</t>
  </si>
  <si>
    <t>dřevěná venkovní stavebnice</t>
  </si>
  <si>
    <t>obnova koberců ve 2 třídách</t>
  </si>
  <si>
    <t>lednice do kuchyně</t>
  </si>
  <si>
    <t>obnova IT</t>
  </si>
  <si>
    <t>oprava podlah kabinet a ředitelny (50m2)</t>
  </si>
  <si>
    <t>elektro průběžná údržba a výměna svítidel za úsporné</t>
  </si>
  <si>
    <t>renovace dřevěných oken hlavní budova  oken 20 ks</t>
  </si>
  <si>
    <t>oprava podlahy MŠ Němčice provozní místnost 10 m2</t>
  </si>
  <si>
    <t>nábytek obnova židlí, lavic, skříní</t>
  </si>
  <si>
    <t>Obnova IT</t>
  </si>
  <si>
    <t>obnova IT- notebooky</t>
  </si>
  <si>
    <t>obnova IT tablety</t>
  </si>
  <si>
    <t>ŠJ</t>
  </si>
  <si>
    <t>várnice nerez  10 l 2 ks</t>
  </si>
  <si>
    <t>várnice nerez  20 l 2 ks</t>
  </si>
  <si>
    <t>várnice 5 litrů 2 ks</t>
  </si>
  <si>
    <t>box na potraviny 2 ks</t>
  </si>
  <si>
    <t>chladnička na zeleninu</t>
  </si>
  <si>
    <t>Mgr. Marie Magerová</t>
  </si>
  <si>
    <t>tel: 606724201  email: zsnemcice@seznam.cz</t>
  </si>
  <si>
    <t>Fondy organizace :</t>
  </si>
  <si>
    <t xml:space="preserve">Fond rezervní : </t>
  </si>
  <si>
    <t>stav k 1.1.</t>
  </si>
  <si>
    <t xml:space="preserve">předpokládané čerpání </t>
  </si>
  <si>
    <t>Fond investiční</t>
  </si>
  <si>
    <t>zazdění dveří ze skladu do zahrady, obložení obklady a venk. omítka</t>
  </si>
  <si>
    <t>(máme odsouhlaseno v rozpočtu na 2023)</t>
  </si>
  <si>
    <t>(nákup škrabky brambor)</t>
  </si>
  <si>
    <t>Úč 2023 (1-10) PO ZŠ N.</t>
  </si>
  <si>
    <t>521-033</t>
  </si>
  <si>
    <t>náhrady nemoci</t>
  </si>
  <si>
    <t>nečekané opravy (čerpadla, bojlery apod.)</t>
  </si>
  <si>
    <t>předokladaný zůstatek k 31.12.2023</t>
  </si>
  <si>
    <t>( 210547,- z odpisů)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</si>
</sst>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0"/>
  </numFmts>
  <fonts count="10" x14ac:knownFonts="1">
    <font>
      <sz val="12"/>
      <name val="Times New Roman"/>
    </font>
    <font>
      <b/>
      <sz val="12"/>
      <name val="Times New Roman"/>
    </font>
    <font>
      <sz val="12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64" fontId="1" fillId="2" borderId="0" xfId="0" applyNumberFormat="1" applyFont="1" applyFill="1" applyAlignment="1" applyProtection="1">
      <alignment horizontal="left" vertical="center" wrapText="1"/>
    </xf>
    <xf numFmtId="49" fontId="1" fillId="2" borderId="0" xfId="0" applyNumberFormat="1" applyFont="1" applyFill="1" applyAlignment="1" applyProtection="1">
      <alignment horizontal="left" vertical="center" wrapText="1"/>
    </xf>
    <xf numFmtId="165" fontId="1" fillId="2" borderId="0" xfId="0" applyNumberFormat="1" applyFont="1" applyFill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165" fontId="0" fillId="0" borderId="1" xfId="0" applyNumberFormat="1" applyBorder="1" applyAlignment="1" applyProtection="1">
      <alignment vertical="center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165" fontId="1" fillId="3" borderId="1" xfId="0" applyNumberFormat="1" applyFont="1" applyFill="1" applyBorder="1" applyAlignment="1" applyProtection="1">
      <alignment vertical="center"/>
    </xf>
    <xf numFmtId="165" fontId="1" fillId="4" borderId="0" xfId="0" applyNumberFormat="1" applyFont="1" applyFill="1" applyAlignment="1" applyProtection="1">
      <alignment horizontal="left" vertical="center" wrapText="1"/>
    </xf>
    <xf numFmtId="165" fontId="1" fillId="5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Alignment="1" applyProtection="1">
      <alignment vertical="center"/>
    </xf>
    <xf numFmtId="164" fontId="3" fillId="0" borderId="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165" fontId="2" fillId="0" borderId="1" xfId="0" applyNumberFormat="1" applyFont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165" fontId="1" fillId="0" borderId="1" xfId="0" applyNumberFormat="1" applyFont="1" applyFill="1" applyBorder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165" fontId="0" fillId="6" borderId="0" xfId="0" applyNumberFormat="1" applyFill="1" applyAlignment="1" applyProtection="1">
      <alignment vertical="center"/>
    </xf>
    <xf numFmtId="165" fontId="5" fillId="6" borderId="0" xfId="0" applyNumberFormat="1" applyFont="1" applyFill="1" applyAlignment="1" applyProtection="1">
      <alignment vertical="center"/>
    </xf>
    <xf numFmtId="164" fontId="0" fillId="7" borderId="1" xfId="0" applyNumberFormat="1" applyFill="1" applyBorder="1" applyAlignment="1" applyProtection="1">
      <alignment vertical="center"/>
    </xf>
    <xf numFmtId="49" fontId="0" fillId="7" borderId="1" xfId="0" applyNumberFormat="1" applyFill="1" applyBorder="1" applyAlignment="1" applyProtection="1">
      <alignment vertical="center"/>
    </xf>
    <xf numFmtId="165" fontId="0" fillId="7" borderId="1" xfId="0" applyNumberFormat="1" applyFill="1" applyBorder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vertical="center"/>
    </xf>
    <xf numFmtId="49" fontId="0" fillId="0" borderId="2" xfId="0" applyNumberFormat="1" applyBorder="1" applyAlignment="1" applyProtection="1">
      <alignment vertical="center"/>
    </xf>
    <xf numFmtId="165" fontId="0" fillId="0" borderId="2" xfId="0" applyNumberFormat="1" applyBorder="1" applyAlignment="1" applyProtection="1">
      <alignment vertical="center"/>
    </xf>
    <xf numFmtId="49" fontId="7" fillId="0" borderId="2" xfId="0" applyNumberFormat="1" applyFont="1" applyBorder="1" applyAlignment="1" applyProtection="1">
      <alignment vertical="center"/>
    </xf>
    <xf numFmtId="165" fontId="6" fillId="0" borderId="2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vertical="center"/>
    </xf>
    <xf numFmtId="49" fontId="0" fillId="8" borderId="2" xfId="0" applyNumberFormat="1" applyFill="1" applyBorder="1" applyAlignment="1" applyProtection="1">
      <alignment vertical="center"/>
    </xf>
    <xf numFmtId="165" fontId="0" fillId="8" borderId="2" xfId="0" applyNumberFormat="1" applyFill="1" applyBorder="1" applyAlignment="1" applyProtection="1">
      <alignment vertical="center"/>
    </xf>
    <xf numFmtId="165" fontId="8" fillId="0" borderId="2" xfId="0" applyNumberFormat="1" applyFont="1" applyBorder="1" applyAlignment="1" applyProtection="1">
      <alignment vertical="center"/>
    </xf>
    <xf numFmtId="165" fontId="9" fillId="0" borderId="2" xfId="0" applyNumberFormat="1" applyFont="1" applyBorder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1"/>
  <sheetViews>
    <sheetView tabSelected="1" zoomScaleNormal="100" workbookViewId="0">
      <pane xSplit="5" ySplit="7" topLeftCell="V177" activePane="bottomRight" state="frozen"/>
      <selection pane="topRight" activeCell="F1" sqref="F1"/>
      <selection pane="bottomLeft" activeCell="A3" sqref="A3"/>
      <selection pane="bottomRight" activeCell="X189" sqref="X189"/>
    </sheetView>
  </sheetViews>
  <sheetFormatPr defaultRowHeight="15.75" x14ac:dyDescent="0.25"/>
  <cols>
    <col min="1" max="1" width="7" style="1" customWidth="1"/>
    <col min="2" max="2" width="8.125" style="1" customWidth="1"/>
    <col min="3" max="3" width="4.875" style="1" customWidth="1"/>
    <col min="4" max="4" width="8.25" style="1" customWidth="1"/>
    <col min="5" max="5" width="38.25" style="2" customWidth="1"/>
    <col min="6" max="6" width="0.25" style="3" hidden="1" customWidth="1"/>
    <col min="7" max="7" width="11.25" style="3" hidden="1" customWidth="1"/>
    <col min="8" max="13" width="13" style="3" hidden="1" customWidth="1"/>
    <col min="14" max="15" width="11.25" style="3" hidden="1" customWidth="1"/>
    <col min="16" max="21" width="13" style="3" hidden="1" customWidth="1"/>
    <col min="22" max="23" width="11.25" style="3" customWidth="1"/>
    <col min="24" max="24" width="13" style="3" customWidth="1"/>
    <col min="25" max="25" width="0.125" style="3" hidden="1" customWidth="1"/>
    <col min="26" max="34" width="13" style="3" customWidth="1"/>
    <col min="35" max="36" width="11.25" style="3" customWidth="1"/>
    <col min="37" max="37" width="12.75" style="3" customWidth="1"/>
  </cols>
  <sheetData>
    <row r="1" spans="1:37" ht="27" customHeight="1" x14ac:dyDescent="0.25">
      <c r="A1" s="23" t="s">
        <v>221</v>
      </c>
    </row>
    <row r="3" spans="1:37" x14ac:dyDescent="0.25">
      <c r="A3" s="1" t="s">
        <v>225</v>
      </c>
    </row>
    <row r="4" spans="1:37" x14ac:dyDescent="0.25">
      <c r="A4" s="1" t="s">
        <v>217</v>
      </c>
    </row>
    <row r="5" spans="1:37" x14ac:dyDescent="0.25">
      <c r="A5" s="1" t="s">
        <v>254</v>
      </c>
      <c r="D5" s="1" t="s">
        <v>255</v>
      </c>
      <c r="I5" s="24"/>
      <c r="J5" s="25" t="s">
        <v>220</v>
      </c>
      <c r="K5" s="24"/>
      <c r="L5" s="24"/>
      <c r="M5" s="24"/>
      <c r="N5" s="24"/>
      <c r="O5" s="24"/>
      <c r="P5" s="24"/>
      <c r="Q5" s="24"/>
      <c r="R5" s="24"/>
      <c r="S5" s="24"/>
    </row>
    <row r="6" spans="1:37" x14ac:dyDescent="0.25">
      <c r="A6" s="15">
        <v>1</v>
      </c>
      <c r="B6" s="15" t="s">
        <v>218</v>
      </c>
      <c r="C6" s="15"/>
      <c r="D6" s="15"/>
    </row>
    <row r="7" spans="1:37" ht="45.9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6" t="s">
        <v>5</v>
      </c>
      <c r="G7" s="6" t="s">
        <v>6</v>
      </c>
      <c r="H7" s="6" t="s">
        <v>7</v>
      </c>
      <c r="I7" s="13" t="s">
        <v>210</v>
      </c>
      <c r="J7" s="14" t="s">
        <v>207</v>
      </c>
      <c r="K7" s="14" t="s">
        <v>208</v>
      </c>
      <c r="L7" s="14" t="s">
        <v>209</v>
      </c>
      <c r="M7" s="14" t="s">
        <v>211</v>
      </c>
      <c r="N7" s="6" t="s">
        <v>8</v>
      </c>
      <c r="O7" s="6" t="s">
        <v>9</v>
      </c>
      <c r="P7" s="6" t="s">
        <v>10</v>
      </c>
      <c r="Q7" s="13" t="s">
        <v>212</v>
      </c>
      <c r="R7" s="14" t="s">
        <v>213</v>
      </c>
      <c r="S7" s="14" t="s">
        <v>214</v>
      </c>
      <c r="T7" s="14" t="s">
        <v>215</v>
      </c>
      <c r="U7" s="14" t="s">
        <v>216</v>
      </c>
      <c r="V7" s="6" t="s">
        <v>11</v>
      </c>
      <c r="W7" s="6" t="s">
        <v>12</v>
      </c>
      <c r="X7" s="6" t="s">
        <v>264</v>
      </c>
      <c r="Y7" s="6"/>
      <c r="Z7" s="13" t="s">
        <v>212</v>
      </c>
      <c r="AA7" s="14" t="s">
        <v>213</v>
      </c>
      <c r="AB7" s="14" t="s">
        <v>214</v>
      </c>
      <c r="AC7" s="14" t="s">
        <v>215</v>
      </c>
      <c r="AD7" s="14" t="s">
        <v>216</v>
      </c>
      <c r="AE7"/>
      <c r="AF7"/>
      <c r="AG7"/>
      <c r="AH7"/>
      <c r="AI7"/>
      <c r="AJ7"/>
      <c r="AK7"/>
    </row>
    <row r="8" spans="1:37" x14ac:dyDescent="0.25">
      <c r="A8" s="7">
        <v>1</v>
      </c>
      <c r="B8" s="7">
        <v>50</v>
      </c>
      <c r="C8" s="7">
        <v>501</v>
      </c>
      <c r="D8" s="7" t="s">
        <v>13</v>
      </c>
      <c r="E8" s="8" t="s">
        <v>14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>
        <v>1105.28991</v>
      </c>
      <c r="W8" s="9">
        <v>1531.9150999999999</v>
      </c>
      <c r="X8" s="9">
        <v>1453.7080000000001</v>
      </c>
      <c r="Y8" s="9"/>
      <c r="Z8" s="9">
        <v>1500</v>
      </c>
      <c r="AA8" s="9">
        <v>2000</v>
      </c>
      <c r="AB8" s="9">
        <v>2000</v>
      </c>
      <c r="AC8" s="9">
        <v>2000</v>
      </c>
      <c r="AD8" s="9">
        <v>2000</v>
      </c>
      <c r="AE8"/>
      <c r="AF8"/>
      <c r="AG8"/>
      <c r="AH8"/>
      <c r="AI8"/>
      <c r="AJ8"/>
      <c r="AK8"/>
    </row>
    <row r="9" spans="1:37" x14ac:dyDescent="0.25">
      <c r="A9" s="7">
        <v>1</v>
      </c>
      <c r="B9" s="7">
        <v>50</v>
      </c>
      <c r="C9" s="7">
        <v>501</v>
      </c>
      <c r="D9" s="7" t="s">
        <v>15</v>
      </c>
      <c r="E9" s="8" t="s">
        <v>16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>
        <v>3.0640000000000001</v>
      </c>
      <c r="W9" s="9"/>
      <c r="X9" s="9"/>
      <c r="Y9" s="9"/>
      <c r="Z9" s="9">
        <v>20</v>
      </c>
      <c r="AA9" s="9">
        <v>20</v>
      </c>
      <c r="AB9" s="9">
        <v>20</v>
      </c>
      <c r="AC9" s="9">
        <v>15</v>
      </c>
      <c r="AD9" s="9">
        <v>15</v>
      </c>
      <c r="AE9"/>
      <c r="AF9"/>
      <c r="AG9"/>
      <c r="AH9"/>
      <c r="AI9"/>
      <c r="AJ9"/>
      <c r="AK9"/>
    </row>
    <row r="10" spans="1:37" x14ac:dyDescent="0.25">
      <c r="A10" s="7">
        <v>1</v>
      </c>
      <c r="B10" s="7">
        <v>50</v>
      </c>
      <c r="C10" s="7">
        <v>501</v>
      </c>
      <c r="D10" s="7" t="s">
        <v>17</v>
      </c>
      <c r="E10" s="8" t="s">
        <v>18</v>
      </c>
      <c r="F10" s="9">
        <v>2.9809999999999999</v>
      </c>
      <c r="G10" s="9">
        <v>4.6879999999999997</v>
      </c>
      <c r="H10" s="9">
        <v>6.4850000000000003</v>
      </c>
      <c r="I10" s="9"/>
      <c r="J10" s="9"/>
      <c r="K10" s="9"/>
      <c r="L10" s="9"/>
      <c r="M10" s="9"/>
      <c r="N10" s="9">
        <v>1.393</v>
      </c>
      <c r="O10" s="9">
        <v>5.319</v>
      </c>
      <c r="P10" s="9">
        <v>3.3130000000000002</v>
      </c>
      <c r="Q10" s="9"/>
      <c r="R10" s="9"/>
      <c r="S10" s="9"/>
      <c r="T10" s="9"/>
      <c r="U10" s="9"/>
      <c r="V10" s="9">
        <v>16.349</v>
      </c>
      <c r="W10" s="9">
        <v>13.078760000000001</v>
      </c>
      <c r="X10" s="9">
        <v>20.657</v>
      </c>
      <c r="Y10" s="9"/>
      <c r="Z10" s="9">
        <v>14</v>
      </c>
      <c r="AA10" s="9">
        <v>30</v>
      </c>
      <c r="AB10" s="9">
        <v>30</v>
      </c>
      <c r="AC10" s="9">
        <v>30</v>
      </c>
      <c r="AD10" s="9">
        <v>30</v>
      </c>
      <c r="AE10"/>
      <c r="AF10"/>
      <c r="AG10"/>
      <c r="AH10"/>
      <c r="AI10"/>
      <c r="AJ10"/>
      <c r="AK10"/>
    </row>
    <row r="11" spans="1:37" x14ac:dyDescent="0.25">
      <c r="A11" s="7">
        <v>1</v>
      </c>
      <c r="B11" s="7">
        <v>50</v>
      </c>
      <c r="C11" s="7">
        <v>501</v>
      </c>
      <c r="D11" s="7" t="s">
        <v>19</v>
      </c>
      <c r="E11" s="8" t="s">
        <v>20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>
        <v>14.086360000000001</v>
      </c>
      <c r="W11" s="9">
        <v>13.935</v>
      </c>
      <c r="X11" s="9">
        <v>37.889000000000003</v>
      </c>
      <c r="Y11" s="9"/>
      <c r="Z11" s="9">
        <v>40</v>
      </c>
      <c r="AA11" s="9">
        <v>40</v>
      </c>
      <c r="AB11" s="9">
        <v>20</v>
      </c>
      <c r="AC11" s="9">
        <v>40</v>
      </c>
      <c r="AD11" s="9">
        <v>20</v>
      </c>
      <c r="AE11"/>
      <c r="AF11"/>
      <c r="AG11"/>
      <c r="AH11"/>
      <c r="AI11"/>
      <c r="AJ11"/>
      <c r="AK11"/>
    </row>
    <row r="12" spans="1:37" x14ac:dyDescent="0.25">
      <c r="A12" s="7">
        <v>1</v>
      </c>
      <c r="B12" s="7">
        <v>50</v>
      </c>
      <c r="C12" s="7">
        <v>501</v>
      </c>
      <c r="D12" s="7" t="s">
        <v>21</v>
      </c>
      <c r="E12" s="8" t="s">
        <v>22</v>
      </c>
      <c r="F12" s="9">
        <v>0</v>
      </c>
      <c r="G12" s="9">
        <v>0.5</v>
      </c>
      <c r="H12" s="9"/>
      <c r="I12" s="9"/>
      <c r="J12" s="9"/>
      <c r="K12" s="9"/>
      <c r="L12" s="9"/>
      <c r="M12" s="9"/>
      <c r="N12" s="9">
        <v>133.76997</v>
      </c>
      <c r="O12" s="9">
        <v>186.75438</v>
      </c>
      <c r="P12" s="9">
        <v>248.393</v>
      </c>
      <c r="Q12" s="9"/>
      <c r="R12" s="9"/>
      <c r="S12" s="9"/>
      <c r="T12" s="9"/>
      <c r="U12" s="9"/>
      <c r="V12" s="9">
        <v>55.681719999999999</v>
      </c>
      <c r="W12" s="9">
        <v>142.50547</v>
      </c>
      <c r="X12" s="9">
        <v>260</v>
      </c>
      <c r="Y12" s="9"/>
      <c r="Z12" s="9">
        <v>60</v>
      </c>
      <c r="AA12" s="9">
        <v>50</v>
      </c>
      <c r="AB12" s="9">
        <v>30</v>
      </c>
      <c r="AC12" s="9">
        <v>30</v>
      </c>
      <c r="AD12" s="9">
        <v>30</v>
      </c>
      <c r="AE12"/>
      <c r="AF12"/>
      <c r="AG12"/>
      <c r="AH12"/>
      <c r="AI12"/>
      <c r="AJ12"/>
      <c r="AK12"/>
    </row>
    <row r="13" spans="1:37" x14ac:dyDescent="0.25">
      <c r="A13" s="7">
        <v>1</v>
      </c>
      <c r="B13" s="7">
        <v>50</v>
      </c>
      <c r="C13" s="7">
        <v>501</v>
      </c>
      <c r="D13" s="7" t="s">
        <v>23</v>
      </c>
      <c r="E13" s="8" t="s">
        <v>24</v>
      </c>
      <c r="F13" s="9">
        <v>250.34827999999999</v>
      </c>
      <c r="G13" s="9">
        <v>250.24927</v>
      </c>
      <c r="H13" s="9">
        <v>7.6609999999999996</v>
      </c>
      <c r="I13" s="9"/>
      <c r="J13" s="9"/>
      <c r="K13" s="9"/>
      <c r="L13" s="9"/>
      <c r="M13" s="9"/>
      <c r="N13" s="9">
        <v>33.883000000000003</v>
      </c>
      <c r="O13" s="9">
        <v>62.51285</v>
      </c>
      <c r="P13" s="9">
        <v>35.923000000000002</v>
      </c>
      <c r="Q13" s="9"/>
      <c r="R13" s="9"/>
      <c r="S13" s="9"/>
      <c r="T13" s="9"/>
      <c r="U13" s="9"/>
      <c r="V13" s="9">
        <v>70.333389999999994</v>
      </c>
      <c r="W13" s="9">
        <v>193.93749</v>
      </c>
      <c r="X13" s="9">
        <v>78.525999999999996</v>
      </c>
      <c r="Y13" s="9"/>
      <c r="Z13" s="9">
        <v>70</v>
      </c>
      <c r="AA13" s="9">
        <v>50</v>
      </c>
      <c r="AB13" s="9">
        <v>50</v>
      </c>
      <c r="AC13" s="9">
        <v>50</v>
      </c>
      <c r="AD13" s="9">
        <v>60</v>
      </c>
      <c r="AE13"/>
      <c r="AF13"/>
      <c r="AG13"/>
      <c r="AH13"/>
      <c r="AI13"/>
      <c r="AJ13"/>
      <c r="AK13"/>
    </row>
    <row r="14" spans="1:37" x14ac:dyDescent="0.25">
      <c r="A14" s="7">
        <v>1</v>
      </c>
      <c r="B14" s="7">
        <v>50</v>
      </c>
      <c r="C14" s="7">
        <v>501</v>
      </c>
      <c r="D14" s="7" t="s">
        <v>25</v>
      </c>
      <c r="E14" s="8" t="s">
        <v>26</v>
      </c>
      <c r="F14" s="9">
        <v>0.47</v>
      </c>
      <c r="G14" s="9">
        <v>12.946</v>
      </c>
      <c r="H14" s="9">
        <v>28.079000000000001</v>
      </c>
      <c r="I14" s="9"/>
      <c r="J14" s="9"/>
      <c r="K14" s="9"/>
      <c r="L14" s="9"/>
      <c r="M14" s="9"/>
      <c r="N14" s="9">
        <v>13.427</v>
      </c>
      <c r="O14" s="9">
        <v>52.347000000000001</v>
      </c>
      <c r="P14" s="9">
        <v>8.0449999999999999</v>
      </c>
      <c r="Q14" s="9"/>
      <c r="R14" s="9"/>
      <c r="S14" s="9"/>
      <c r="T14" s="9"/>
      <c r="U14" s="9"/>
      <c r="V14" s="9">
        <v>47.060670000000002</v>
      </c>
      <c r="W14" s="9">
        <v>36.936</v>
      </c>
      <c r="X14" s="9">
        <v>23.024000000000001</v>
      </c>
      <c r="Y14" s="9"/>
      <c r="Z14" s="9">
        <v>40</v>
      </c>
      <c r="AA14" s="9">
        <v>20</v>
      </c>
      <c r="AB14" s="9">
        <v>20</v>
      </c>
      <c r="AC14" s="9">
        <v>20</v>
      </c>
      <c r="AD14" s="9">
        <v>20</v>
      </c>
      <c r="AE14"/>
      <c r="AF14"/>
      <c r="AG14"/>
      <c r="AH14"/>
      <c r="AI14"/>
      <c r="AJ14"/>
      <c r="AK14"/>
    </row>
    <row r="15" spans="1:37" x14ac:dyDescent="0.25">
      <c r="A15" s="7">
        <v>1</v>
      </c>
      <c r="B15" s="7">
        <v>50</v>
      </c>
      <c r="C15" s="7">
        <v>501</v>
      </c>
      <c r="D15" s="7" t="s">
        <v>27</v>
      </c>
      <c r="E15" s="8" t="s">
        <v>28</v>
      </c>
      <c r="F15" s="9">
        <v>256.38925999999998</v>
      </c>
      <c r="G15" s="9">
        <v>243.06052</v>
      </c>
      <c r="H15" s="9">
        <v>228.36950999999999</v>
      </c>
      <c r="I15" s="9"/>
      <c r="J15" s="9"/>
      <c r="K15" s="9"/>
      <c r="L15" s="9"/>
      <c r="M15" s="9"/>
      <c r="N15" s="9">
        <v>642.50334999999995</v>
      </c>
      <c r="O15" s="9">
        <v>663.81142999999997</v>
      </c>
      <c r="P15" s="9">
        <v>398.14897000000002</v>
      </c>
      <c r="Q15" s="9"/>
      <c r="R15" s="9"/>
      <c r="S15" s="9"/>
      <c r="T15" s="9"/>
      <c r="U15" s="9"/>
      <c r="V15" s="9">
        <v>42.558210000000003</v>
      </c>
      <c r="W15" s="9">
        <v>84.07</v>
      </c>
      <c r="X15" s="9">
        <v>55.68</v>
      </c>
      <c r="Y15" s="9"/>
      <c r="Z15" s="9">
        <v>105</v>
      </c>
      <c r="AA15" s="9">
        <v>80</v>
      </c>
      <c r="AB15" s="9">
        <v>70</v>
      </c>
      <c r="AC15" s="9">
        <v>70</v>
      </c>
      <c r="AD15" s="9">
        <v>70</v>
      </c>
      <c r="AE15"/>
      <c r="AF15"/>
      <c r="AG15"/>
      <c r="AH15"/>
      <c r="AI15"/>
      <c r="AJ15"/>
      <c r="AK15"/>
    </row>
    <row r="16" spans="1:37" x14ac:dyDescent="0.25">
      <c r="A16" s="7">
        <v>1</v>
      </c>
      <c r="B16" s="7">
        <v>50</v>
      </c>
      <c r="C16" s="7">
        <v>501</v>
      </c>
      <c r="D16" s="7" t="s">
        <v>29</v>
      </c>
      <c r="E16" s="8" t="s">
        <v>30</v>
      </c>
      <c r="F16" s="9">
        <v>111.476</v>
      </c>
      <c r="G16" s="9">
        <v>178.93181000000001</v>
      </c>
      <c r="H16" s="9">
        <v>18.754519999999999</v>
      </c>
      <c r="I16" s="9"/>
      <c r="J16" s="9"/>
      <c r="K16" s="9"/>
      <c r="L16" s="9"/>
      <c r="M16" s="9"/>
      <c r="N16" s="9">
        <v>113.92131000000001</v>
      </c>
      <c r="O16" s="9">
        <v>79.876840000000001</v>
      </c>
      <c r="P16" s="9">
        <v>40.084499999999998</v>
      </c>
      <c r="Q16" s="9"/>
      <c r="R16" s="9"/>
      <c r="S16" s="9"/>
      <c r="T16" s="9"/>
      <c r="U16" s="9"/>
      <c r="V16" s="9">
        <v>63.104660000000003</v>
      </c>
      <c r="W16" s="9">
        <v>33.908999999999999</v>
      </c>
      <c r="X16" s="9">
        <v>5.8810000000000002</v>
      </c>
      <c r="Y16" s="9"/>
      <c r="Z16" s="9">
        <v>65</v>
      </c>
      <c r="AA16" s="9">
        <v>50</v>
      </c>
      <c r="AB16" s="9">
        <v>60</v>
      </c>
      <c r="AC16" s="9">
        <v>60</v>
      </c>
      <c r="AD16" s="9">
        <v>60</v>
      </c>
      <c r="AE16"/>
      <c r="AF16"/>
      <c r="AG16"/>
      <c r="AH16"/>
      <c r="AI16"/>
      <c r="AJ16"/>
      <c r="AK16"/>
    </row>
    <row r="17" spans="1:37" x14ac:dyDescent="0.25">
      <c r="A17" s="7">
        <v>1</v>
      </c>
      <c r="B17" s="7">
        <v>50</v>
      </c>
      <c r="C17" s="7">
        <v>501</v>
      </c>
      <c r="D17" s="7" t="s">
        <v>31</v>
      </c>
      <c r="E17" s="8" t="s">
        <v>32</v>
      </c>
      <c r="F17" s="9">
        <v>66.942520000000002</v>
      </c>
      <c r="G17" s="9">
        <v>167.86528999999999</v>
      </c>
      <c r="H17" s="9">
        <v>25.335999999999999</v>
      </c>
      <c r="I17" s="9"/>
      <c r="J17" s="9"/>
      <c r="K17" s="9"/>
      <c r="L17" s="9"/>
      <c r="M17" s="9"/>
      <c r="N17" s="9">
        <v>46.059010000000001</v>
      </c>
      <c r="O17" s="9">
        <v>82.551519999999996</v>
      </c>
      <c r="P17" s="9">
        <v>98.373810000000006</v>
      </c>
      <c r="Q17" s="9"/>
      <c r="R17" s="9"/>
      <c r="S17" s="9"/>
      <c r="T17" s="9"/>
      <c r="U17" s="9"/>
      <c r="V17" s="9">
        <v>91.224739999999997</v>
      </c>
      <c r="W17" s="9">
        <v>124.33454999999999</v>
      </c>
      <c r="X17" s="9">
        <v>97.712000000000003</v>
      </c>
      <c r="Y17" s="9"/>
      <c r="Z17" s="9">
        <v>120</v>
      </c>
      <c r="AA17" s="9">
        <v>140</v>
      </c>
      <c r="AB17" s="9">
        <v>130</v>
      </c>
      <c r="AC17" s="9">
        <v>140</v>
      </c>
      <c r="AD17" s="9">
        <v>130</v>
      </c>
      <c r="AE17"/>
      <c r="AF17"/>
      <c r="AG17"/>
      <c r="AH17"/>
      <c r="AI17"/>
      <c r="AJ17"/>
      <c r="AK17"/>
    </row>
    <row r="18" spans="1:37" x14ac:dyDescent="0.25">
      <c r="A18" s="7">
        <v>1</v>
      </c>
      <c r="B18" s="7">
        <v>50</v>
      </c>
      <c r="C18" s="7">
        <v>501</v>
      </c>
      <c r="D18" s="7" t="s">
        <v>33</v>
      </c>
      <c r="E18" s="8" t="s">
        <v>34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>
        <v>4.7649999999999997</v>
      </c>
      <c r="W18" s="9">
        <v>17.76118</v>
      </c>
      <c r="X18" s="9">
        <v>7.1390000000000002</v>
      </c>
      <c r="Y18" s="9"/>
      <c r="Z18" s="9">
        <v>30</v>
      </c>
      <c r="AA18" s="9">
        <v>30</v>
      </c>
      <c r="AB18" s="9">
        <v>25</v>
      </c>
      <c r="AC18" s="9">
        <v>30</v>
      </c>
      <c r="AD18" s="9">
        <v>25</v>
      </c>
      <c r="AE18"/>
      <c r="AF18"/>
      <c r="AG18"/>
      <c r="AH18"/>
      <c r="AI18"/>
      <c r="AJ18"/>
      <c r="AK18"/>
    </row>
    <row r="19" spans="1:37" x14ac:dyDescent="0.25">
      <c r="A19" s="7">
        <v>1</v>
      </c>
      <c r="B19" s="7">
        <v>50</v>
      </c>
      <c r="C19" s="7">
        <v>501</v>
      </c>
      <c r="D19" s="7" t="s">
        <v>35</v>
      </c>
      <c r="E19" s="8" t="s">
        <v>36</v>
      </c>
      <c r="F19" s="9">
        <v>60.094799999999999</v>
      </c>
      <c r="G19" s="9">
        <v>106.06746</v>
      </c>
      <c r="H19" s="9">
        <v>90.468540000000004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>
        <v>2.66</v>
      </c>
      <c r="W19" s="9">
        <v>19.68685</v>
      </c>
      <c r="X19" s="9"/>
      <c r="Y19" s="9"/>
      <c r="Z19" s="9">
        <v>40</v>
      </c>
      <c r="AA19" s="9">
        <v>20</v>
      </c>
      <c r="AB19" s="9">
        <v>20</v>
      </c>
      <c r="AC19" s="9">
        <v>20</v>
      </c>
      <c r="AD19" s="9">
        <v>20</v>
      </c>
      <c r="AE19"/>
      <c r="AF19"/>
      <c r="AG19"/>
      <c r="AH19"/>
      <c r="AI19"/>
      <c r="AJ19"/>
      <c r="AK19"/>
    </row>
    <row r="20" spans="1:37" x14ac:dyDescent="0.25">
      <c r="A20" s="7">
        <v>1</v>
      </c>
      <c r="B20" s="7">
        <v>50</v>
      </c>
      <c r="C20" s="7">
        <v>501</v>
      </c>
      <c r="D20" s="7" t="s">
        <v>37</v>
      </c>
      <c r="E20" s="8" t="s">
        <v>38</v>
      </c>
      <c r="F20" s="9">
        <v>380.04860000000002</v>
      </c>
      <c r="G20" s="9">
        <v>68.011750000000006</v>
      </c>
      <c r="H20" s="9"/>
      <c r="I20" s="9"/>
      <c r="J20" s="9"/>
      <c r="K20" s="9"/>
      <c r="L20" s="9"/>
      <c r="M20" s="9"/>
      <c r="N20" s="9">
        <v>255.01065</v>
      </c>
      <c r="O20" s="9">
        <v>44.228499999999997</v>
      </c>
      <c r="P20" s="9"/>
      <c r="Q20" s="9"/>
      <c r="R20" s="9"/>
      <c r="S20" s="9"/>
      <c r="T20" s="9"/>
      <c r="U20" s="9"/>
      <c r="V20" s="9">
        <v>124.62220000000001</v>
      </c>
      <c r="W20" s="9">
        <v>44.954749999999997</v>
      </c>
      <c r="X20" s="9">
        <v>10.157999999999999</v>
      </c>
      <c r="Y20" s="9"/>
      <c r="Z20" s="9">
        <v>25</v>
      </c>
      <c r="AA20" s="9">
        <v>20</v>
      </c>
      <c r="AB20" s="9">
        <v>25</v>
      </c>
      <c r="AC20" s="9">
        <v>25</v>
      </c>
      <c r="AD20" s="9">
        <v>20</v>
      </c>
      <c r="AE20"/>
      <c r="AF20"/>
      <c r="AG20"/>
      <c r="AH20"/>
      <c r="AI20"/>
      <c r="AJ20"/>
      <c r="AK20"/>
    </row>
    <row r="21" spans="1:37" x14ac:dyDescent="0.25">
      <c r="A21" s="7">
        <v>1</v>
      </c>
      <c r="B21" s="7">
        <v>50</v>
      </c>
      <c r="C21" s="7">
        <v>501</v>
      </c>
      <c r="D21" s="7" t="s">
        <v>39</v>
      </c>
      <c r="E21" s="8" t="s">
        <v>40</v>
      </c>
      <c r="F21" s="9">
        <v>1.518</v>
      </c>
      <c r="G21" s="9">
        <v>16.687850000000001</v>
      </c>
      <c r="H21" s="9">
        <v>0.624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>
        <v>2.0760000000000001</v>
      </c>
      <c r="Y21" s="9"/>
      <c r="Z21" s="9">
        <v>40</v>
      </c>
      <c r="AA21" s="9">
        <v>20</v>
      </c>
      <c r="AB21" s="9">
        <v>15</v>
      </c>
      <c r="AC21" s="9">
        <v>15</v>
      </c>
      <c r="AD21" s="9">
        <v>15</v>
      </c>
      <c r="AE21"/>
      <c r="AF21"/>
      <c r="AG21"/>
      <c r="AH21"/>
      <c r="AI21"/>
      <c r="AJ21"/>
      <c r="AK21"/>
    </row>
    <row r="22" spans="1:37" x14ac:dyDescent="0.25">
      <c r="A22" s="7">
        <v>1</v>
      </c>
      <c r="B22" s="7">
        <v>50</v>
      </c>
      <c r="C22" s="7">
        <v>502</v>
      </c>
      <c r="D22" s="7" t="s">
        <v>41</v>
      </c>
      <c r="E22" s="8" t="s">
        <v>42</v>
      </c>
      <c r="F22" s="9">
        <v>281.16777999999999</v>
      </c>
      <c r="G22" s="9">
        <v>285.90267999999998</v>
      </c>
      <c r="H22" s="9">
        <v>86.721329999999995</v>
      </c>
      <c r="I22" s="9"/>
      <c r="J22" s="9"/>
      <c r="K22" s="9"/>
      <c r="L22" s="9"/>
      <c r="M22" s="9"/>
      <c r="N22" s="9">
        <v>76.171999999999997</v>
      </c>
      <c r="O22" s="9">
        <v>125.038</v>
      </c>
      <c r="P22" s="9">
        <v>81.712999999999994</v>
      </c>
      <c r="Q22" s="9"/>
      <c r="R22" s="9"/>
      <c r="S22" s="9"/>
      <c r="T22" s="9"/>
      <c r="U22" s="9"/>
      <c r="V22" s="9">
        <v>90.861500000000007</v>
      </c>
      <c r="W22" s="9">
        <v>131.12100000000001</v>
      </c>
      <c r="X22" s="9">
        <v>50.307000000000002</v>
      </c>
      <c r="Y22" s="9"/>
      <c r="Z22" s="9">
        <v>120</v>
      </c>
      <c r="AA22" s="9">
        <v>150</v>
      </c>
      <c r="AB22" s="9">
        <v>150</v>
      </c>
      <c r="AC22" s="9">
        <v>150</v>
      </c>
      <c r="AD22" s="9">
        <v>150</v>
      </c>
      <c r="AE22"/>
      <c r="AF22"/>
      <c r="AG22"/>
      <c r="AH22"/>
      <c r="AI22"/>
      <c r="AJ22"/>
      <c r="AK22"/>
    </row>
    <row r="23" spans="1:37" x14ac:dyDescent="0.25">
      <c r="A23" s="7">
        <v>1</v>
      </c>
      <c r="B23" s="7">
        <v>50</v>
      </c>
      <c r="C23" s="7">
        <v>502</v>
      </c>
      <c r="D23" s="7" t="s">
        <v>43</v>
      </c>
      <c r="E23" s="8" t="s">
        <v>44</v>
      </c>
      <c r="F23" s="9">
        <v>940</v>
      </c>
      <c r="G23" s="9">
        <v>1000</v>
      </c>
      <c r="H23" s="9"/>
      <c r="I23" s="9"/>
      <c r="J23" s="9"/>
      <c r="K23" s="9"/>
      <c r="L23" s="9"/>
      <c r="M23" s="9"/>
      <c r="N23" s="9">
        <v>423.005</v>
      </c>
      <c r="O23" s="9">
        <v>425.81788999999998</v>
      </c>
      <c r="P23" s="9">
        <v>-60.192900000000002</v>
      </c>
      <c r="Q23" s="9"/>
      <c r="R23" s="9"/>
      <c r="S23" s="9"/>
      <c r="T23" s="9"/>
      <c r="U23" s="9"/>
      <c r="V23" s="9">
        <v>632.45889999999997</v>
      </c>
      <c r="W23" s="9">
        <v>619.06808000000001</v>
      </c>
      <c r="X23" s="9">
        <v>33.481720000000003</v>
      </c>
      <c r="Y23" s="9"/>
      <c r="Z23" s="9">
        <v>1475</v>
      </c>
      <c r="AA23" s="9">
        <v>1400</v>
      </c>
      <c r="AB23" s="9">
        <v>1400</v>
      </c>
      <c r="AC23" s="9">
        <v>1400</v>
      </c>
      <c r="AD23" s="9">
        <v>1400</v>
      </c>
      <c r="AE23"/>
      <c r="AF23"/>
      <c r="AG23"/>
      <c r="AH23"/>
      <c r="AI23"/>
      <c r="AJ23"/>
      <c r="AK23"/>
    </row>
    <row r="24" spans="1:37" x14ac:dyDescent="0.25">
      <c r="A24" s="7">
        <v>1</v>
      </c>
      <c r="B24" s="7">
        <v>50</v>
      </c>
      <c r="C24" s="7">
        <v>502</v>
      </c>
      <c r="D24" s="7" t="s">
        <v>45</v>
      </c>
      <c r="E24" s="8" t="s">
        <v>46</v>
      </c>
      <c r="F24" s="9"/>
      <c r="G24" s="9"/>
      <c r="H24" s="9"/>
      <c r="I24" s="9"/>
      <c r="J24" s="9"/>
      <c r="K24" s="9"/>
      <c r="L24" s="9"/>
      <c r="M24" s="9"/>
      <c r="N24" s="9">
        <v>1.26597</v>
      </c>
      <c r="O24" s="9">
        <v>1.39452</v>
      </c>
      <c r="P24" s="9">
        <v>9.6447800000000008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/>
      <c r="AF24"/>
      <c r="AG24"/>
      <c r="AH24"/>
      <c r="AI24"/>
      <c r="AJ24"/>
      <c r="AK24"/>
    </row>
    <row r="25" spans="1:37" x14ac:dyDescent="0.25">
      <c r="A25" s="7">
        <v>1</v>
      </c>
      <c r="B25" s="7">
        <v>50</v>
      </c>
      <c r="C25" s="7">
        <v>502</v>
      </c>
      <c r="D25" s="7" t="s">
        <v>47</v>
      </c>
      <c r="E25" s="8" t="s">
        <v>48</v>
      </c>
      <c r="F25" s="9">
        <v>203.86312000000001</v>
      </c>
      <c r="G25" s="9">
        <v>451.08404999999999</v>
      </c>
      <c r="H25" s="9">
        <v>130.28146000000001</v>
      </c>
      <c r="I25" s="9"/>
      <c r="J25" s="9"/>
      <c r="K25" s="9"/>
      <c r="L25" s="9"/>
      <c r="M25" s="9"/>
      <c r="N25" s="9">
        <v>229.52313000000001</v>
      </c>
      <c r="O25" s="9">
        <v>246.20141000000001</v>
      </c>
      <c r="P25" s="9">
        <v>122.9674</v>
      </c>
      <c r="Q25" s="9"/>
      <c r="R25" s="9"/>
      <c r="S25" s="9"/>
      <c r="T25" s="9"/>
      <c r="U25" s="9"/>
      <c r="V25" s="9">
        <v>295.03399999999999</v>
      </c>
      <c r="W25" s="9">
        <v>350.38299999999998</v>
      </c>
      <c r="X25" s="9">
        <v>0</v>
      </c>
      <c r="Y25" s="9"/>
      <c r="Z25" s="9">
        <v>840</v>
      </c>
      <c r="AA25" s="9">
        <v>550</v>
      </c>
      <c r="AB25" s="9">
        <v>600</v>
      </c>
      <c r="AC25" s="9">
        <v>600</v>
      </c>
      <c r="AD25" s="9">
        <v>600</v>
      </c>
      <c r="AE25"/>
      <c r="AF25"/>
      <c r="AG25"/>
      <c r="AH25"/>
      <c r="AI25"/>
      <c r="AJ25"/>
      <c r="AK25"/>
    </row>
    <row r="26" spans="1:37" x14ac:dyDescent="0.25">
      <c r="A26" s="7">
        <v>1</v>
      </c>
      <c r="B26" s="7">
        <v>50</v>
      </c>
      <c r="C26" s="7">
        <v>502</v>
      </c>
      <c r="D26" s="7" t="s">
        <v>49</v>
      </c>
      <c r="E26" s="8" t="s">
        <v>50</v>
      </c>
      <c r="F26" s="9">
        <v>1.3660000000000001</v>
      </c>
      <c r="G26" s="9">
        <v>1.6937899999999999</v>
      </c>
      <c r="H26" s="9">
        <v>1.1359999999999999</v>
      </c>
      <c r="I26" s="9"/>
      <c r="J26" s="9"/>
      <c r="K26" s="9"/>
      <c r="L26" s="9"/>
      <c r="M26" s="9"/>
      <c r="N26" s="9">
        <v>0.15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/>
      <c r="AF26"/>
      <c r="AG26"/>
      <c r="AH26"/>
      <c r="AI26"/>
      <c r="AJ26"/>
      <c r="AK26"/>
    </row>
    <row r="27" spans="1:37" x14ac:dyDescent="0.25">
      <c r="A27" s="10">
        <v>1</v>
      </c>
      <c r="B27" s="10" t="s">
        <v>51</v>
      </c>
      <c r="C27" s="10"/>
      <c r="D27" s="10"/>
      <c r="E27" s="11"/>
      <c r="F27" s="12">
        <v>2556.66536</v>
      </c>
      <c r="G27" s="12">
        <v>2787.6884700000001</v>
      </c>
      <c r="H27" s="12">
        <f>SUM(H8:H26)</f>
        <v>623.91636000000005</v>
      </c>
      <c r="I27" s="12">
        <f t="shared" ref="I27:AD27" si="0">SUM(I8:I26)</f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1970.0833899999998</v>
      </c>
      <c r="O27" s="12">
        <f t="shared" si="0"/>
        <v>1975.8533400000001</v>
      </c>
      <c r="P27" s="12">
        <f t="shared" si="0"/>
        <v>986.41356000000007</v>
      </c>
      <c r="Q27" s="12">
        <f t="shared" si="0"/>
        <v>0</v>
      </c>
      <c r="R27" s="12">
        <f t="shared" si="0"/>
        <v>0</v>
      </c>
      <c r="S27" s="12">
        <f t="shared" si="0"/>
        <v>0</v>
      </c>
      <c r="T27" s="12">
        <f t="shared" si="0"/>
        <v>0</v>
      </c>
      <c r="U27" s="12">
        <f t="shared" si="0"/>
        <v>0</v>
      </c>
      <c r="V27" s="12">
        <f t="shared" si="0"/>
        <v>2659.1542600000002</v>
      </c>
      <c r="W27" s="12">
        <f t="shared" si="0"/>
        <v>3357.5962299999997</v>
      </c>
      <c r="X27" s="12">
        <f t="shared" si="0"/>
        <v>2136.2387200000003</v>
      </c>
      <c r="Y27" s="12"/>
      <c r="Z27" s="12">
        <f t="shared" si="0"/>
        <v>4604</v>
      </c>
      <c r="AA27" s="12">
        <f t="shared" si="0"/>
        <v>4670</v>
      </c>
      <c r="AB27" s="12">
        <f t="shared" si="0"/>
        <v>4665</v>
      </c>
      <c r="AC27" s="12">
        <f t="shared" si="0"/>
        <v>4695</v>
      </c>
      <c r="AD27" s="12">
        <f t="shared" si="0"/>
        <v>4665</v>
      </c>
      <c r="AE27"/>
      <c r="AF27"/>
      <c r="AG27"/>
      <c r="AH27"/>
      <c r="AI27"/>
      <c r="AJ27"/>
      <c r="AK27"/>
    </row>
    <row r="28" spans="1:37" x14ac:dyDescent="0.25">
      <c r="A28" s="7">
        <v>1</v>
      </c>
      <c r="B28" s="7">
        <v>51</v>
      </c>
      <c r="C28" s="7">
        <v>511</v>
      </c>
      <c r="D28" s="7" t="s">
        <v>52</v>
      </c>
      <c r="E28" s="8" t="s">
        <v>53</v>
      </c>
      <c r="F28" s="9">
        <v>1410.2729999999999</v>
      </c>
      <c r="G28" s="9">
        <v>810.08730000000003</v>
      </c>
      <c r="H28" s="9"/>
      <c r="I28" s="9"/>
      <c r="J28" s="9"/>
      <c r="K28" s="9"/>
      <c r="L28" s="9"/>
      <c r="M28" s="9"/>
      <c r="N28" s="9">
        <v>726.62256000000002</v>
      </c>
      <c r="O28" s="9">
        <v>835.27256</v>
      </c>
      <c r="P28" s="9">
        <v>335.18398000000002</v>
      </c>
      <c r="Q28" s="9"/>
      <c r="R28" s="9"/>
      <c r="S28" s="9"/>
      <c r="T28" s="9"/>
      <c r="U28" s="9"/>
      <c r="V28" s="9">
        <v>408.08514000000002</v>
      </c>
      <c r="W28" s="9">
        <v>406.68583000000001</v>
      </c>
      <c r="X28" s="9">
        <v>187.166</v>
      </c>
      <c r="Y28" s="9"/>
      <c r="Z28" s="9">
        <v>175</v>
      </c>
      <c r="AA28" s="9">
        <v>595</v>
      </c>
      <c r="AB28" s="9">
        <v>600</v>
      </c>
      <c r="AC28" s="9">
        <v>500</v>
      </c>
      <c r="AD28" s="9">
        <v>500</v>
      </c>
      <c r="AE28"/>
      <c r="AF28"/>
      <c r="AG28"/>
      <c r="AH28"/>
      <c r="AI28"/>
      <c r="AJ28"/>
      <c r="AK28"/>
    </row>
    <row r="29" spans="1:37" x14ac:dyDescent="0.25">
      <c r="A29" s="7">
        <v>1</v>
      </c>
      <c r="B29" s="7">
        <v>51</v>
      </c>
      <c r="C29" s="7">
        <v>511</v>
      </c>
      <c r="D29" s="7" t="s">
        <v>54</v>
      </c>
      <c r="E29" s="8" t="s">
        <v>55</v>
      </c>
      <c r="F29" s="9"/>
      <c r="G29" s="9"/>
      <c r="H29" s="9"/>
      <c r="I29" s="9"/>
      <c r="J29" s="9"/>
      <c r="K29" s="9"/>
      <c r="L29" s="9"/>
      <c r="M29" s="9"/>
      <c r="N29" s="9">
        <v>24.668679999999998</v>
      </c>
      <c r="O29" s="9">
        <v>43.74568</v>
      </c>
      <c r="P29" s="9">
        <v>1.8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/>
      <c r="AF29"/>
      <c r="AG29"/>
      <c r="AH29"/>
      <c r="AI29"/>
      <c r="AJ29"/>
      <c r="AK29"/>
    </row>
    <row r="30" spans="1:37" x14ac:dyDescent="0.25">
      <c r="A30" s="7">
        <v>1</v>
      </c>
      <c r="B30" s="7">
        <v>51</v>
      </c>
      <c r="C30" s="7">
        <v>512</v>
      </c>
      <c r="D30" s="7" t="s">
        <v>56</v>
      </c>
      <c r="E30" s="8" t="s">
        <v>57</v>
      </c>
      <c r="F30" s="9">
        <v>0</v>
      </c>
      <c r="G30" s="9"/>
      <c r="H30" s="9"/>
      <c r="I30" s="9"/>
      <c r="J30" s="9"/>
      <c r="K30" s="9"/>
      <c r="L30" s="9"/>
      <c r="M30" s="9"/>
      <c r="N30" s="9"/>
      <c r="O30" s="9">
        <v>1.752</v>
      </c>
      <c r="P30" s="9"/>
      <c r="Q30" s="9"/>
      <c r="R30" s="9"/>
      <c r="S30" s="9"/>
      <c r="T30" s="9"/>
      <c r="U30" s="9"/>
      <c r="V30" s="9">
        <v>1.1279999999999999</v>
      </c>
      <c r="W30" s="9">
        <v>1.45</v>
      </c>
      <c r="X30" s="9">
        <v>5.577</v>
      </c>
      <c r="Y30" s="9"/>
      <c r="Z30" s="9">
        <v>5</v>
      </c>
      <c r="AA30" s="9">
        <v>5</v>
      </c>
      <c r="AB30" s="9">
        <v>5</v>
      </c>
      <c r="AC30" s="9">
        <v>5</v>
      </c>
      <c r="AD30" s="9">
        <v>5</v>
      </c>
      <c r="AE30"/>
      <c r="AF30"/>
      <c r="AG30"/>
      <c r="AH30"/>
      <c r="AI30"/>
      <c r="AJ30"/>
      <c r="AK30"/>
    </row>
    <row r="31" spans="1:37" x14ac:dyDescent="0.25">
      <c r="A31" s="7">
        <v>1</v>
      </c>
      <c r="B31" s="7">
        <v>51</v>
      </c>
      <c r="C31" s="7">
        <v>512</v>
      </c>
      <c r="D31" s="7" t="s">
        <v>58</v>
      </c>
      <c r="E31" s="8" t="s">
        <v>59</v>
      </c>
      <c r="F31" s="9"/>
      <c r="G31" s="9"/>
      <c r="H31" s="9">
        <v>21.06719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/>
      <c r="AF31"/>
      <c r="AG31"/>
      <c r="AH31"/>
      <c r="AI31"/>
      <c r="AJ31"/>
      <c r="AK31"/>
    </row>
    <row r="32" spans="1:37" x14ac:dyDescent="0.25">
      <c r="A32" s="7">
        <v>1</v>
      </c>
      <c r="B32" s="7">
        <v>51</v>
      </c>
      <c r="C32" s="7">
        <v>513</v>
      </c>
      <c r="D32" s="7" t="s">
        <v>60</v>
      </c>
      <c r="E32" s="8" t="s">
        <v>61</v>
      </c>
      <c r="F32" s="9">
        <v>1.1140000000000001</v>
      </c>
      <c r="G32" s="9">
        <v>22.859000000000002</v>
      </c>
      <c r="H32" s="9">
        <v>28.724</v>
      </c>
      <c r="I32" s="9"/>
      <c r="J32" s="9"/>
      <c r="K32" s="9"/>
      <c r="L32" s="9"/>
      <c r="M32" s="9"/>
      <c r="N32" s="9">
        <v>1.4870000000000001</v>
      </c>
      <c r="O32" s="9">
        <v>28.431000000000001</v>
      </c>
      <c r="P32" s="9">
        <v>11.058999999999999</v>
      </c>
      <c r="Q32" s="9"/>
      <c r="R32" s="9"/>
      <c r="S32" s="9"/>
      <c r="T32" s="9"/>
      <c r="U32" s="9"/>
      <c r="V32" s="9"/>
      <c r="W32" s="9"/>
      <c r="X32" s="9">
        <v>30</v>
      </c>
      <c r="Y32" s="9"/>
      <c r="Z32" s="9">
        <v>30</v>
      </c>
      <c r="AA32" s="9">
        <v>0</v>
      </c>
      <c r="AB32" s="9">
        <v>0</v>
      </c>
      <c r="AC32" s="9">
        <v>0</v>
      </c>
      <c r="AD32" s="9">
        <v>0</v>
      </c>
      <c r="AE32"/>
      <c r="AF32"/>
      <c r="AG32"/>
      <c r="AH32"/>
      <c r="AI32"/>
      <c r="AJ32"/>
      <c r="AK32"/>
    </row>
    <row r="33" spans="1:37" x14ac:dyDescent="0.25">
      <c r="A33" s="7">
        <v>1</v>
      </c>
      <c r="B33" s="7">
        <v>51</v>
      </c>
      <c r="C33" s="7">
        <v>518</v>
      </c>
      <c r="D33" s="7" t="s">
        <v>62</v>
      </c>
      <c r="E33" s="8" t="s">
        <v>63</v>
      </c>
      <c r="F33" s="9">
        <v>6.86</v>
      </c>
      <c r="G33" s="9">
        <v>2.8460000000000001</v>
      </c>
      <c r="H33" s="9">
        <v>2.1779999999999999</v>
      </c>
      <c r="I33" s="9"/>
      <c r="J33" s="9"/>
      <c r="K33" s="9"/>
      <c r="L33" s="9"/>
      <c r="M33" s="9"/>
      <c r="N33" s="9">
        <v>2.3359999999999999</v>
      </c>
      <c r="O33" s="9">
        <v>4.0810000000000004</v>
      </c>
      <c r="P33" s="9">
        <v>17.91</v>
      </c>
      <c r="Q33" s="9"/>
      <c r="R33" s="9"/>
      <c r="S33" s="9"/>
      <c r="T33" s="9"/>
      <c r="U33" s="9"/>
      <c r="V33" s="9">
        <v>6.0685000000000002</v>
      </c>
      <c r="W33" s="9">
        <v>7.0429899999999996</v>
      </c>
      <c r="X33" s="9">
        <v>3.66</v>
      </c>
      <c r="Y33" s="9"/>
      <c r="Z33" s="9">
        <v>12</v>
      </c>
      <c r="AA33" s="9">
        <v>12</v>
      </c>
      <c r="AB33" s="9">
        <v>12</v>
      </c>
      <c r="AC33" s="9">
        <v>12</v>
      </c>
      <c r="AD33" s="9">
        <v>12</v>
      </c>
      <c r="AE33"/>
      <c r="AF33"/>
      <c r="AG33"/>
      <c r="AH33"/>
      <c r="AI33"/>
      <c r="AJ33"/>
      <c r="AK33"/>
    </row>
    <row r="34" spans="1:37" x14ac:dyDescent="0.25">
      <c r="A34" s="7">
        <v>1</v>
      </c>
      <c r="B34" s="7">
        <v>51</v>
      </c>
      <c r="C34" s="7">
        <v>518</v>
      </c>
      <c r="D34" s="7" t="s">
        <v>64</v>
      </c>
      <c r="E34" s="8" t="s">
        <v>65</v>
      </c>
      <c r="F34" s="9">
        <v>20.397099999999998</v>
      </c>
      <c r="G34" s="9">
        <v>38.158999999999999</v>
      </c>
      <c r="H34" s="9">
        <v>40.806620000000002</v>
      </c>
      <c r="I34" s="9"/>
      <c r="J34" s="9"/>
      <c r="K34" s="9"/>
      <c r="L34" s="9"/>
      <c r="M34" s="9"/>
      <c r="N34" s="9">
        <v>37.267769999999999</v>
      </c>
      <c r="O34" s="9">
        <v>38.174199999999999</v>
      </c>
      <c r="P34" s="9">
        <v>18.927569999999999</v>
      </c>
      <c r="Q34" s="9"/>
      <c r="R34" s="9"/>
      <c r="S34" s="9"/>
      <c r="T34" s="9"/>
      <c r="U34" s="9"/>
      <c r="V34" s="9">
        <v>35.746009999999998</v>
      </c>
      <c r="W34" s="9">
        <v>37.3354</v>
      </c>
      <c r="X34" s="9">
        <v>30.856999999999999</v>
      </c>
      <c r="Y34" s="9"/>
      <c r="Z34" s="9">
        <v>45</v>
      </c>
      <c r="AA34" s="9">
        <v>45</v>
      </c>
      <c r="AB34" s="9">
        <v>45</v>
      </c>
      <c r="AC34" s="9">
        <v>45</v>
      </c>
      <c r="AD34" s="9">
        <v>45</v>
      </c>
      <c r="AE34"/>
      <c r="AF34"/>
      <c r="AG34"/>
      <c r="AH34"/>
      <c r="AI34"/>
      <c r="AJ34"/>
      <c r="AK34"/>
    </row>
    <row r="35" spans="1:37" x14ac:dyDescent="0.25">
      <c r="A35" s="7">
        <v>1</v>
      </c>
      <c r="B35" s="7">
        <v>51</v>
      </c>
      <c r="C35" s="7">
        <v>518</v>
      </c>
      <c r="D35" s="7" t="s">
        <v>66</v>
      </c>
      <c r="E35" s="8" t="s">
        <v>67</v>
      </c>
      <c r="F35" s="9">
        <v>15.257999999999999</v>
      </c>
      <c r="G35" s="9">
        <v>22.34431</v>
      </c>
      <c r="H35" s="9">
        <v>7.59</v>
      </c>
      <c r="I35" s="9"/>
      <c r="J35" s="9"/>
      <c r="K35" s="9"/>
      <c r="L35" s="9"/>
      <c r="M35" s="9"/>
      <c r="N35" s="9">
        <v>25.918530000000001</v>
      </c>
      <c r="O35" s="9">
        <v>29.560220000000001</v>
      </c>
      <c r="P35" s="9">
        <v>14.486179999999999</v>
      </c>
      <c r="Q35" s="9"/>
      <c r="R35" s="9"/>
      <c r="S35" s="9"/>
      <c r="T35" s="9"/>
      <c r="U35" s="9"/>
      <c r="V35" s="9">
        <v>22.884</v>
      </c>
      <c r="W35" s="9">
        <v>21.231000000000002</v>
      </c>
      <c r="X35" s="9">
        <v>25.126000000000001</v>
      </c>
      <c r="Y35" s="9"/>
      <c r="Z35" s="9">
        <v>32</v>
      </c>
      <c r="AA35" s="9">
        <v>33</v>
      </c>
      <c r="AB35" s="9">
        <v>32</v>
      </c>
      <c r="AC35" s="9">
        <v>32</v>
      </c>
      <c r="AD35" s="9">
        <v>32</v>
      </c>
      <c r="AE35"/>
      <c r="AF35"/>
      <c r="AG35"/>
      <c r="AH35"/>
      <c r="AI35"/>
      <c r="AJ35"/>
      <c r="AK35"/>
    </row>
    <row r="36" spans="1:37" x14ac:dyDescent="0.25">
      <c r="A36" s="7">
        <v>1</v>
      </c>
      <c r="B36" s="7">
        <v>51</v>
      </c>
      <c r="C36" s="7">
        <v>518</v>
      </c>
      <c r="D36" s="7" t="s">
        <v>68</v>
      </c>
      <c r="E36" s="8" t="s">
        <v>69</v>
      </c>
      <c r="F36" s="9">
        <v>60</v>
      </c>
      <c r="G36" s="9">
        <v>60</v>
      </c>
      <c r="H36" s="9">
        <v>60</v>
      </c>
      <c r="I36" s="9"/>
      <c r="J36" s="9"/>
      <c r="K36" s="9"/>
      <c r="L36" s="9"/>
      <c r="M36" s="9"/>
      <c r="N36" s="9">
        <v>48.12</v>
      </c>
      <c r="O36" s="9">
        <v>141.0975</v>
      </c>
      <c r="P36" s="9">
        <v>73.11</v>
      </c>
      <c r="Q36" s="9"/>
      <c r="R36" s="9"/>
      <c r="S36" s="9"/>
      <c r="T36" s="9"/>
      <c r="U36" s="9"/>
      <c r="V36" s="9">
        <v>72.84</v>
      </c>
      <c r="W36" s="9">
        <v>131.08000000000001</v>
      </c>
      <c r="X36" s="9">
        <v>198.58</v>
      </c>
      <c r="Y36" s="9"/>
      <c r="Z36" s="9">
        <v>220</v>
      </c>
      <c r="AA36" s="9">
        <v>220</v>
      </c>
      <c r="AB36" s="9">
        <v>220</v>
      </c>
      <c r="AC36" s="9">
        <v>220</v>
      </c>
      <c r="AD36" s="9">
        <v>220</v>
      </c>
      <c r="AE36"/>
      <c r="AF36"/>
      <c r="AG36"/>
      <c r="AH36"/>
      <c r="AI36"/>
      <c r="AJ36"/>
      <c r="AK36"/>
    </row>
    <row r="37" spans="1:37" x14ac:dyDescent="0.25">
      <c r="A37" s="7">
        <v>1</v>
      </c>
      <c r="B37" s="7">
        <v>51</v>
      </c>
      <c r="C37" s="7">
        <v>518</v>
      </c>
      <c r="D37" s="7" t="s">
        <v>70</v>
      </c>
      <c r="E37" s="8" t="s">
        <v>71</v>
      </c>
      <c r="F37" s="9">
        <v>27.459900000000001</v>
      </c>
      <c r="G37" s="9">
        <v>32.241700000000002</v>
      </c>
      <c r="H37" s="9">
        <v>24.753260000000001</v>
      </c>
      <c r="I37" s="9"/>
      <c r="J37" s="9"/>
      <c r="K37" s="9"/>
      <c r="L37" s="9"/>
      <c r="M37" s="9"/>
      <c r="N37" s="9">
        <v>35.97</v>
      </c>
      <c r="O37" s="9">
        <v>24.83</v>
      </c>
      <c r="P37" s="9">
        <v>4.5199999999999996</v>
      </c>
      <c r="Q37" s="9"/>
      <c r="R37" s="9"/>
      <c r="S37" s="9"/>
      <c r="T37" s="9"/>
      <c r="U37" s="9"/>
      <c r="V37" s="9">
        <v>28.011500000000002</v>
      </c>
      <c r="W37" s="9">
        <v>39.436999999999998</v>
      </c>
      <c r="X37" s="9">
        <v>117.187</v>
      </c>
      <c r="Y37" s="9"/>
      <c r="Z37" s="9">
        <v>40</v>
      </c>
      <c r="AA37" s="9">
        <v>30</v>
      </c>
      <c r="AB37" s="9">
        <v>30</v>
      </c>
      <c r="AC37" s="9">
        <v>30</v>
      </c>
      <c r="AD37" s="9">
        <v>30</v>
      </c>
      <c r="AE37"/>
      <c r="AF37"/>
      <c r="AG37"/>
      <c r="AH37"/>
      <c r="AI37"/>
      <c r="AJ37"/>
      <c r="AK37"/>
    </row>
    <row r="38" spans="1:37" x14ac:dyDescent="0.25">
      <c r="A38" s="7">
        <v>1</v>
      </c>
      <c r="B38" s="7">
        <v>51</v>
      </c>
      <c r="C38" s="7">
        <v>518</v>
      </c>
      <c r="D38" s="7" t="s">
        <v>72</v>
      </c>
      <c r="E38" s="8" t="s">
        <v>73</v>
      </c>
      <c r="F38" s="9">
        <v>17.767620000000001</v>
      </c>
      <c r="G38" s="9">
        <v>58.875929999999997</v>
      </c>
      <c r="H38" s="9">
        <v>38.443840000000002</v>
      </c>
      <c r="I38" s="9"/>
      <c r="J38" s="9"/>
      <c r="K38" s="9"/>
      <c r="L38" s="9"/>
      <c r="M38" s="9"/>
      <c r="N38" s="9">
        <v>16.023949999999999</v>
      </c>
      <c r="O38" s="9">
        <v>21.86815</v>
      </c>
      <c r="P38" s="9">
        <v>22.60885</v>
      </c>
      <c r="Q38" s="9"/>
      <c r="R38" s="9"/>
      <c r="S38" s="9"/>
      <c r="T38" s="9"/>
      <c r="U38" s="9"/>
      <c r="V38" s="9">
        <v>146.69525999999999</v>
      </c>
      <c r="W38" s="9">
        <v>169.72468000000001</v>
      </c>
      <c r="X38" s="9">
        <v>94.39</v>
      </c>
      <c r="Y38" s="9"/>
      <c r="Z38" s="9">
        <v>180</v>
      </c>
      <c r="AA38" s="9">
        <v>180</v>
      </c>
      <c r="AB38" s="9">
        <v>180</v>
      </c>
      <c r="AC38" s="9">
        <v>180</v>
      </c>
      <c r="AD38" s="9">
        <v>180</v>
      </c>
      <c r="AE38"/>
      <c r="AF38"/>
      <c r="AG38"/>
      <c r="AH38"/>
      <c r="AI38"/>
      <c r="AJ38"/>
      <c r="AK38"/>
    </row>
    <row r="39" spans="1:37" x14ac:dyDescent="0.25">
      <c r="A39" s="7">
        <v>1</v>
      </c>
      <c r="B39" s="7">
        <v>51</v>
      </c>
      <c r="C39" s="7">
        <v>518</v>
      </c>
      <c r="D39" s="7" t="s">
        <v>74</v>
      </c>
      <c r="E39" s="8" t="s">
        <v>75</v>
      </c>
      <c r="F39" s="9">
        <v>826.35625000000005</v>
      </c>
      <c r="G39" s="9">
        <v>478.20035999999999</v>
      </c>
      <c r="H39" s="9">
        <v>136.05113</v>
      </c>
      <c r="I39" s="9"/>
      <c r="J39" s="9"/>
      <c r="K39" s="9"/>
      <c r="L39" s="9"/>
      <c r="M39" s="9"/>
      <c r="N39" s="9">
        <v>281.68248999999997</v>
      </c>
      <c r="O39" s="9">
        <v>499.18700999999999</v>
      </c>
      <c r="P39" s="9">
        <v>284.76080999999999</v>
      </c>
      <c r="Q39" s="9"/>
      <c r="R39" s="9"/>
      <c r="S39" s="9"/>
      <c r="T39" s="9"/>
      <c r="U39" s="9"/>
      <c r="V39" s="9">
        <v>181.58724000000001</v>
      </c>
      <c r="W39" s="9">
        <v>93.355130000000003</v>
      </c>
      <c r="X39" s="9">
        <v>123.55800000000001</v>
      </c>
      <c r="Y39" s="9"/>
      <c r="Z39" s="9">
        <v>370</v>
      </c>
      <c r="AA39" s="9">
        <v>120</v>
      </c>
      <c r="AB39" s="9">
        <v>120</v>
      </c>
      <c r="AC39" s="9">
        <v>120</v>
      </c>
      <c r="AD39" s="9">
        <v>120</v>
      </c>
      <c r="AE39"/>
      <c r="AF39"/>
      <c r="AG39"/>
      <c r="AH39"/>
      <c r="AI39"/>
      <c r="AJ39"/>
      <c r="AK39"/>
    </row>
    <row r="40" spans="1:37" x14ac:dyDescent="0.25">
      <c r="A40" s="7">
        <v>1</v>
      </c>
      <c r="B40" s="7">
        <v>51</v>
      </c>
      <c r="C40" s="7">
        <v>518</v>
      </c>
      <c r="D40" s="7" t="s">
        <v>76</v>
      </c>
      <c r="E40" s="8" t="s">
        <v>77</v>
      </c>
      <c r="F40" s="9">
        <v>3.7842500000000001</v>
      </c>
      <c r="G40" s="9">
        <v>1.4357899999999999</v>
      </c>
      <c r="H40" s="9">
        <v>0.12</v>
      </c>
      <c r="I40" s="9"/>
      <c r="J40" s="9"/>
      <c r="K40" s="9"/>
      <c r="L40" s="9"/>
      <c r="M40" s="9"/>
      <c r="N40" s="9">
        <v>107.2022</v>
      </c>
      <c r="O40" s="9">
        <v>26.814</v>
      </c>
      <c r="P40" s="9">
        <v>6.0318500000000004</v>
      </c>
      <c r="Q40" s="9"/>
      <c r="R40" s="9"/>
      <c r="S40" s="9"/>
      <c r="T40" s="9"/>
      <c r="U40" s="9"/>
      <c r="V40" s="9">
        <v>147.8135</v>
      </c>
      <c r="W40" s="9">
        <v>85.256559999999993</v>
      </c>
      <c r="X40" s="9">
        <v>49.265999999999998</v>
      </c>
      <c r="Y40" s="9"/>
      <c r="Z40" s="9">
        <v>60</v>
      </c>
      <c r="AA40" s="9">
        <v>60</v>
      </c>
      <c r="AB40" s="9">
        <v>80</v>
      </c>
      <c r="AC40" s="9">
        <v>50</v>
      </c>
      <c r="AD40" s="9">
        <v>60</v>
      </c>
      <c r="AE40"/>
      <c r="AF40"/>
      <c r="AG40"/>
      <c r="AH40"/>
      <c r="AI40"/>
      <c r="AJ40"/>
      <c r="AK40"/>
    </row>
    <row r="41" spans="1:37" x14ac:dyDescent="0.25">
      <c r="A41" s="7">
        <v>1</v>
      </c>
      <c r="B41" s="7">
        <v>51</v>
      </c>
      <c r="C41" s="7">
        <v>518</v>
      </c>
      <c r="D41" s="7" t="s">
        <v>78</v>
      </c>
      <c r="E41" s="8" t="s">
        <v>79</v>
      </c>
      <c r="F41" s="9">
        <v>22.175519999999999</v>
      </c>
      <c r="G41" s="9">
        <v>13.0519</v>
      </c>
      <c r="H41" s="9">
        <v>18.045290000000001</v>
      </c>
      <c r="I41" s="9"/>
      <c r="J41" s="9"/>
      <c r="K41" s="9"/>
      <c r="L41" s="9"/>
      <c r="M41" s="9"/>
      <c r="N41" s="9">
        <v>1.0696399999999999</v>
      </c>
      <c r="O41" s="9">
        <v>1.4979800000000001</v>
      </c>
      <c r="P41" s="9">
        <v>0.79134000000000004</v>
      </c>
      <c r="Q41" s="9"/>
      <c r="R41" s="9"/>
      <c r="S41" s="9"/>
      <c r="T41" s="9"/>
      <c r="U41" s="9"/>
      <c r="V41" s="9">
        <v>34.291339999999998</v>
      </c>
      <c r="W41" s="9">
        <v>36.068539999999999</v>
      </c>
      <c r="X41" s="9">
        <v>36.994</v>
      </c>
      <c r="Y41" s="9"/>
      <c r="Z41" s="9">
        <v>45</v>
      </c>
      <c r="AA41" s="9">
        <v>50</v>
      </c>
      <c r="AB41" s="9">
        <v>50</v>
      </c>
      <c r="AC41" s="9">
        <v>45</v>
      </c>
      <c r="AD41" s="9">
        <v>50</v>
      </c>
      <c r="AE41"/>
      <c r="AF41"/>
      <c r="AG41"/>
      <c r="AH41"/>
      <c r="AI41"/>
      <c r="AJ41"/>
      <c r="AK41"/>
    </row>
    <row r="42" spans="1:37" x14ac:dyDescent="0.25">
      <c r="A42" s="7">
        <v>1</v>
      </c>
      <c r="B42" s="7">
        <v>51</v>
      </c>
      <c r="C42" s="7">
        <v>518</v>
      </c>
      <c r="D42" s="7" t="s">
        <v>80</v>
      </c>
      <c r="E42" s="8" t="s">
        <v>81</v>
      </c>
      <c r="F42" s="9"/>
      <c r="G42" s="9">
        <v>57.307000000000002</v>
      </c>
      <c r="H42" s="9">
        <v>124.8</v>
      </c>
      <c r="I42" s="9"/>
      <c r="J42" s="9"/>
      <c r="K42" s="9"/>
      <c r="L42" s="9"/>
      <c r="M42" s="9"/>
      <c r="N42" s="9">
        <v>41.360799999999998</v>
      </c>
      <c r="O42" s="9">
        <v>42.893799999999999</v>
      </c>
      <c r="P42" s="9">
        <v>103.122</v>
      </c>
      <c r="Q42" s="9"/>
      <c r="R42" s="9"/>
      <c r="S42" s="9"/>
      <c r="T42" s="9"/>
      <c r="U42" s="9"/>
      <c r="V42" s="9">
        <v>9.282</v>
      </c>
      <c r="W42" s="9">
        <v>131.05394000000001</v>
      </c>
      <c r="X42" s="9">
        <v>53.2</v>
      </c>
      <c r="Y42" s="9"/>
      <c r="Z42" s="9">
        <v>100</v>
      </c>
      <c r="AA42" s="9">
        <v>130</v>
      </c>
      <c r="AB42" s="9">
        <v>140</v>
      </c>
      <c r="AC42" s="9">
        <v>140</v>
      </c>
      <c r="AD42" s="9">
        <v>140</v>
      </c>
      <c r="AE42"/>
      <c r="AF42"/>
      <c r="AG42"/>
      <c r="AH42"/>
      <c r="AI42"/>
      <c r="AJ42"/>
      <c r="AK42"/>
    </row>
    <row r="43" spans="1:37" x14ac:dyDescent="0.25">
      <c r="A43" s="7">
        <v>1</v>
      </c>
      <c r="B43" s="7">
        <v>51</v>
      </c>
      <c r="C43" s="7">
        <v>518</v>
      </c>
      <c r="D43" s="7" t="s">
        <v>82</v>
      </c>
      <c r="E43" s="8" t="s">
        <v>83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>
        <v>3.3178200000000002</v>
      </c>
      <c r="W43" s="9"/>
      <c r="X43" s="9"/>
      <c r="Y43" s="9"/>
      <c r="Z43" s="9">
        <v>20</v>
      </c>
      <c r="AA43" s="9">
        <v>20</v>
      </c>
      <c r="AB43" s="9">
        <v>20</v>
      </c>
      <c r="AC43" s="9">
        <v>20</v>
      </c>
      <c r="AD43" s="9">
        <v>30</v>
      </c>
      <c r="AE43"/>
      <c r="AF43"/>
      <c r="AG43"/>
      <c r="AH43"/>
      <c r="AI43"/>
      <c r="AJ43"/>
      <c r="AK43"/>
    </row>
    <row r="44" spans="1:37" x14ac:dyDescent="0.25">
      <c r="A44" s="7">
        <v>1</v>
      </c>
      <c r="B44" s="7">
        <v>51</v>
      </c>
      <c r="C44" s="7">
        <v>518</v>
      </c>
      <c r="D44" s="7" t="s">
        <v>84</v>
      </c>
      <c r="E44" s="8" t="s">
        <v>85</v>
      </c>
      <c r="F44" s="9"/>
      <c r="G44" s="9"/>
      <c r="H44" s="9"/>
      <c r="I44" s="9"/>
      <c r="J44" s="9"/>
      <c r="K44" s="9"/>
      <c r="L44" s="9"/>
      <c r="M44" s="9"/>
      <c r="N44" s="9">
        <v>38.12426</v>
      </c>
      <c r="O44" s="9">
        <v>52.386009999999999</v>
      </c>
      <c r="P44" s="9">
        <v>102.3526</v>
      </c>
      <c r="Q44" s="9"/>
      <c r="R44" s="9"/>
      <c r="S44" s="9"/>
      <c r="T44" s="9"/>
      <c r="U44" s="9"/>
      <c r="V44" s="9">
        <v>13.875999999999999</v>
      </c>
      <c r="W44" s="9"/>
      <c r="X44" s="9"/>
      <c r="Y44" s="9"/>
      <c r="Z44" s="9">
        <v>30</v>
      </c>
      <c r="AA44" s="9">
        <v>30</v>
      </c>
      <c r="AB44" s="9">
        <v>30</v>
      </c>
      <c r="AC44" s="9">
        <v>30</v>
      </c>
      <c r="AD44" s="9">
        <v>30</v>
      </c>
      <c r="AE44"/>
      <c r="AF44"/>
      <c r="AG44"/>
      <c r="AH44"/>
      <c r="AI44"/>
      <c r="AJ44"/>
      <c r="AK44"/>
    </row>
    <row r="45" spans="1:37" x14ac:dyDescent="0.25">
      <c r="A45" s="7">
        <v>1</v>
      </c>
      <c r="B45" s="7">
        <v>51</v>
      </c>
      <c r="C45" s="7">
        <v>518</v>
      </c>
      <c r="D45" s="7" t="s">
        <v>86</v>
      </c>
      <c r="E45" s="8" t="s">
        <v>87</v>
      </c>
      <c r="F45" s="9">
        <v>265.22111000000001</v>
      </c>
      <c r="G45" s="9">
        <v>440.97845000000001</v>
      </c>
      <c r="H45" s="9"/>
      <c r="I45" s="9"/>
      <c r="J45" s="9"/>
      <c r="K45" s="9"/>
      <c r="L45" s="9"/>
      <c r="M45" s="9"/>
      <c r="N45" s="9">
        <v>239.55500000000001</v>
      </c>
      <c r="O45" s="9">
        <v>280.01</v>
      </c>
      <c r="P45" s="9">
        <v>46.96</v>
      </c>
      <c r="Q45" s="9"/>
      <c r="R45" s="9"/>
      <c r="S45" s="9"/>
      <c r="T45" s="9"/>
      <c r="U45" s="9"/>
      <c r="V45" s="9">
        <v>119.88291</v>
      </c>
      <c r="W45" s="9">
        <v>22.652830000000002</v>
      </c>
      <c r="X45" s="9"/>
      <c r="Y45" s="9"/>
      <c r="Z45" s="9">
        <v>40</v>
      </c>
      <c r="AA45" s="9">
        <v>150</v>
      </c>
      <c r="AB45" s="9">
        <v>180</v>
      </c>
      <c r="AC45" s="9">
        <v>150</v>
      </c>
      <c r="AD45" s="9">
        <v>150</v>
      </c>
      <c r="AE45"/>
      <c r="AF45"/>
      <c r="AG45"/>
      <c r="AH45"/>
      <c r="AI45"/>
      <c r="AJ45"/>
      <c r="AK45"/>
    </row>
    <row r="46" spans="1:37" x14ac:dyDescent="0.25">
      <c r="A46" s="7">
        <v>1</v>
      </c>
      <c r="B46" s="7">
        <v>51</v>
      </c>
      <c r="C46" s="7">
        <v>518</v>
      </c>
      <c r="D46" s="7" t="s">
        <v>88</v>
      </c>
      <c r="E46" s="8" t="s">
        <v>89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/>
      <c r="AF46"/>
      <c r="AG46"/>
      <c r="AH46"/>
      <c r="AI46"/>
      <c r="AJ46"/>
      <c r="AK46"/>
    </row>
    <row r="47" spans="1:37" x14ac:dyDescent="0.25">
      <c r="A47" s="7">
        <v>1</v>
      </c>
      <c r="B47" s="7">
        <v>51</v>
      </c>
      <c r="C47" s="7">
        <v>518</v>
      </c>
      <c r="D47" s="7" t="s">
        <v>90</v>
      </c>
      <c r="E47" s="8" t="s">
        <v>91</v>
      </c>
      <c r="F47" s="9"/>
      <c r="G47" s="9"/>
      <c r="H47" s="9"/>
      <c r="I47" s="9"/>
      <c r="J47" s="9"/>
      <c r="K47" s="9"/>
      <c r="L47" s="9"/>
      <c r="M47" s="9"/>
      <c r="N47" s="9">
        <v>47.655000000000001</v>
      </c>
      <c r="O47" s="9">
        <v>52.65</v>
      </c>
      <c r="P47" s="9">
        <v>34.5</v>
      </c>
      <c r="Q47" s="9"/>
      <c r="R47" s="9"/>
      <c r="S47" s="9"/>
      <c r="T47" s="9"/>
      <c r="U47" s="9"/>
      <c r="V47" s="9">
        <v>56.1922</v>
      </c>
      <c r="W47" s="9">
        <v>72.680000000000007</v>
      </c>
      <c r="X47" s="9">
        <v>42.906199999999998</v>
      </c>
      <c r="Y47" s="9"/>
      <c r="Z47" s="9">
        <v>100</v>
      </c>
      <c r="AA47" s="9">
        <v>100</v>
      </c>
      <c r="AB47" s="9">
        <v>100</v>
      </c>
      <c r="AC47" s="9">
        <v>100</v>
      </c>
      <c r="AD47" s="9">
        <v>100</v>
      </c>
      <c r="AE47"/>
      <c r="AF47"/>
      <c r="AG47"/>
      <c r="AH47"/>
      <c r="AI47"/>
      <c r="AJ47"/>
      <c r="AK47"/>
    </row>
    <row r="48" spans="1:37" x14ac:dyDescent="0.25">
      <c r="A48" s="7">
        <v>1</v>
      </c>
      <c r="B48" s="7">
        <v>51</v>
      </c>
      <c r="C48" s="7">
        <v>518</v>
      </c>
      <c r="D48" s="7" t="s">
        <v>92</v>
      </c>
      <c r="E48" s="8" t="s">
        <v>93</v>
      </c>
      <c r="F48" s="9">
        <v>147.816</v>
      </c>
      <c r="G48" s="9">
        <v>230.72399999999999</v>
      </c>
      <c r="H48" s="9">
        <v>110.012</v>
      </c>
      <c r="I48" s="9"/>
      <c r="J48" s="9"/>
      <c r="K48" s="9"/>
      <c r="L48" s="9"/>
      <c r="M48" s="9"/>
      <c r="N48" s="9">
        <v>299.04000000000002</v>
      </c>
      <c r="O48" s="9">
        <v>348.31</v>
      </c>
      <c r="P48" s="9">
        <v>212.72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/>
      <c r="AF48"/>
      <c r="AG48"/>
      <c r="AH48"/>
      <c r="AI48"/>
      <c r="AJ48"/>
      <c r="AK48"/>
    </row>
    <row r="49" spans="1:37" x14ac:dyDescent="0.25">
      <c r="A49" s="7">
        <v>1</v>
      </c>
      <c r="B49" s="7">
        <v>51</v>
      </c>
      <c r="C49" s="7">
        <v>518</v>
      </c>
      <c r="D49" s="7" t="s">
        <v>94</v>
      </c>
      <c r="E49" s="8" t="s">
        <v>95</v>
      </c>
      <c r="F49" s="9">
        <v>80.224000000000004</v>
      </c>
      <c r="G49" s="9">
        <v>87.567999999999998</v>
      </c>
      <c r="H49" s="9">
        <v>7.3090000000000002</v>
      </c>
      <c r="I49" s="9"/>
      <c r="J49" s="9"/>
      <c r="K49" s="9"/>
      <c r="L49" s="9"/>
      <c r="M49" s="9"/>
      <c r="N49" s="9">
        <v>76.278000000000006</v>
      </c>
      <c r="O49" s="9">
        <v>100.095</v>
      </c>
      <c r="P49" s="9"/>
      <c r="Q49" s="9"/>
      <c r="R49" s="9"/>
      <c r="S49" s="9"/>
      <c r="T49" s="9"/>
      <c r="U49" s="9"/>
      <c r="V49" s="9">
        <v>55.619</v>
      </c>
      <c r="W49" s="9">
        <v>63.533000000000001</v>
      </c>
      <c r="X49" s="9">
        <v>46.173999999999999</v>
      </c>
      <c r="Y49" s="9"/>
      <c r="Z49" s="9">
        <v>72</v>
      </c>
      <c r="AA49" s="9">
        <v>85</v>
      </c>
      <c r="AB49" s="9">
        <v>80</v>
      </c>
      <c r="AC49" s="9">
        <v>80</v>
      </c>
      <c r="AD49" s="9">
        <v>80</v>
      </c>
      <c r="AE49"/>
      <c r="AF49"/>
      <c r="AG49"/>
      <c r="AH49"/>
      <c r="AI49"/>
      <c r="AJ49"/>
      <c r="AK49"/>
    </row>
    <row r="50" spans="1:37" x14ac:dyDescent="0.25">
      <c r="A50" s="7">
        <v>1</v>
      </c>
      <c r="B50" s="7">
        <v>51</v>
      </c>
      <c r="C50" s="7">
        <v>518</v>
      </c>
      <c r="D50" s="7" t="s">
        <v>96</v>
      </c>
      <c r="E50" s="8" t="s">
        <v>75</v>
      </c>
      <c r="F50" s="9">
        <v>3.3540999999999999</v>
      </c>
      <c r="G50" s="9">
        <v>2.7951000000000001</v>
      </c>
      <c r="H50" s="9">
        <v>11.53716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/>
      <c r="AF50"/>
      <c r="AG50"/>
      <c r="AH50"/>
      <c r="AI50"/>
      <c r="AJ50"/>
      <c r="AK50"/>
    </row>
    <row r="51" spans="1:37" x14ac:dyDescent="0.25">
      <c r="A51" s="10">
        <v>1</v>
      </c>
      <c r="B51" s="10" t="s">
        <v>97</v>
      </c>
      <c r="C51" s="10"/>
      <c r="D51" s="10"/>
      <c r="E51" s="11"/>
      <c r="F51" s="12">
        <v>2908.0608499999998</v>
      </c>
      <c r="G51" s="12">
        <v>2359.4738400000001</v>
      </c>
      <c r="H51" s="12">
        <f>SUM(H28:H50)</f>
        <v>631.43749000000003</v>
      </c>
      <c r="I51" s="12">
        <f t="shared" ref="I51:AD51" si="1">SUM(I28:I50)</f>
        <v>0</v>
      </c>
      <c r="J51" s="12">
        <f t="shared" si="1"/>
        <v>0</v>
      </c>
      <c r="K51" s="12">
        <f t="shared" si="1"/>
        <v>0</v>
      </c>
      <c r="L51" s="12">
        <f t="shared" si="1"/>
        <v>0</v>
      </c>
      <c r="M51" s="12">
        <f t="shared" si="1"/>
        <v>0</v>
      </c>
      <c r="N51" s="12">
        <f t="shared" si="1"/>
        <v>2050.3818799999999</v>
      </c>
      <c r="O51" s="12">
        <f t="shared" si="1"/>
        <v>2572.6561099999999</v>
      </c>
      <c r="P51" s="12">
        <f t="shared" si="1"/>
        <v>1290.8441800000001</v>
      </c>
      <c r="Q51" s="12">
        <f t="shared" si="1"/>
        <v>0</v>
      </c>
      <c r="R51" s="12">
        <f t="shared" si="1"/>
        <v>0</v>
      </c>
      <c r="S51" s="12">
        <f t="shared" si="1"/>
        <v>0</v>
      </c>
      <c r="T51" s="12">
        <f t="shared" si="1"/>
        <v>0</v>
      </c>
      <c r="U51" s="12">
        <f t="shared" si="1"/>
        <v>0</v>
      </c>
      <c r="V51" s="12">
        <f t="shared" si="1"/>
        <v>1343.3204199999998</v>
      </c>
      <c r="W51" s="12">
        <f t="shared" si="1"/>
        <v>1318.5869</v>
      </c>
      <c r="X51" s="12">
        <f t="shared" si="1"/>
        <v>1044.6412</v>
      </c>
      <c r="Y51" s="12"/>
      <c r="Z51" s="12">
        <f t="shared" si="1"/>
        <v>1576</v>
      </c>
      <c r="AA51" s="12">
        <f t="shared" si="1"/>
        <v>1865</v>
      </c>
      <c r="AB51" s="12">
        <f t="shared" si="1"/>
        <v>1924</v>
      </c>
      <c r="AC51" s="12">
        <f t="shared" si="1"/>
        <v>1759</v>
      </c>
      <c r="AD51" s="12">
        <f t="shared" si="1"/>
        <v>1784</v>
      </c>
      <c r="AE51"/>
      <c r="AF51"/>
      <c r="AG51"/>
      <c r="AH51"/>
      <c r="AI51"/>
      <c r="AJ51"/>
      <c r="AK51"/>
    </row>
    <row r="52" spans="1:37" x14ac:dyDescent="0.25">
      <c r="A52" s="7">
        <v>1</v>
      </c>
      <c r="B52" s="7">
        <v>52</v>
      </c>
      <c r="C52" s="7">
        <v>521</v>
      </c>
      <c r="D52" s="7"/>
      <c r="E52" s="8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>
        <v>69.5</v>
      </c>
      <c r="Y52" s="9"/>
      <c r="Z52" s="9"/>
      <c r="AA52" s="9"/>
      <c r="AB52" s="9"/>
      <c r="AC52" s="9"/>
      <c r="AD52" s="9"/>
      <c r="AE52"/>
      <c r="AF52"/>
      <c r="AG52"/>
      <c r="AH52"/>
      <c r="AI52"/>
      <c r="AJ52"/>
      <c r="AK52"/>
    </row>
    <row r="53" spans="1:37" x14ac:dyDescent="0.25">
      <c r="A53" s="7">
        <v>1</v>
      </c>
      <c r="B53" s="7">
        <v>52</v>
      </c>
      <c r="C53" s="7">
        <v>521</v>
      </c>
      <c r="D53" s="7" t="s">
        <v>98</v>
      </c>
      <c r="E53" s="8" t="s">
        <v>99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>
        <v>14640.599</v>
      </c>
      <c r="Y53" s="9"/>
      <c r="Z53" s="9"/>
      <c r="AA53" s="9"/>
      <c r="AB53" s="9"/>
      <c r="AC53" s="9"/>
      <c r="AD53" s="9"/>
      <c r="AE53"/>
      <c r="AF53"/>
      <c r="AG53"/>
      <c r="AH53"/>
      <c r="AI53"/>
      <c r="AJ53"/>
      <c r="AK53"/>
    </row>
    <row r="54" spans="1:37" x14ac:dyDescent="0.25">
      <c r="A54" s="7">
        <v>1</v>
      </c>
      <c r="B54" s="7">
        <v>52</v>
      </c>
      <c r="C54" s="7">
        <v>521</v>
      </c>
      <c r="D54" s="7" t="s">
        <v>100</v>
      </c>
      <c r="E54" s="8" t="s">
        <v>101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>
        <v>63.185000000000002</v>
      </c>
      <c r="W54" s="9">
        <v>63.331000000000003</v>
      </c>
      <c r="X54" s="9">
        <v>183.01</v>
      </c>
      <c r="Y54" s="9"/>
      <c r="Z54" s="9">
        <v>110</v>
      </c>
      <c r="AA54" s="9">
        <v>110</v>
      </c>
      <c r="AB54" s="9">
        <v>120</v>
      </c>
      <c r="AC54" s="9">
        <v>120</v>
      </c>
      <c r="AD54" s="9">
        <v>120</v>
      </c>
      <c r="AE54"/>
      <c r="AF54"/>
      <c r="AG54"/>
      <c r="AH54"/>
      <c r="AI54"/>
      <c r="AJ54"/>
      <c r="AK54"/>
    </row>
    <row r="55" spans="1:37" x14ac:dyDescent="0.25">
      <c r="A55" s="7">
        <v>1</v>
      </c>
      <c r="B55" s="7">
        <v>52</v>
      </c>
      <c r="C55" s="7">
        <v>521</v>
      </c>
      <c r="D55" s="7" t="s">
        <v>265</v>
      </c>
      <c r="E55" s="8" t="s">
        <v>266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>
        <v>139.45500000000001</v>
      </c>
      <c r="Y55" s="9"/>
      <c r="Z55" s="9"/>
      <c r="AA55" s="9"/>
      <c r="AB55" s="9"/>
      <c r="AC55" s="9"/>
      <c r="AD55" s="9"/>
      <c r="AE55"/>
      <c r="AF55"/>
      <c r="AG55"/>
      <c r="AH55"/>
      <c r="AI55"/>
      <c r="AJ55"/>
      <c r="AK55"/>
    </row>
    <row r="56" spans="1:37" x14ac:dyDescent="0.25">
      <c r="A56" s="7">
        <v>1</v>
      </c>
      <c r="B56" s="7">
        <v>52</v>
      </c>
      <c r="C56" s="7">
        <v>524</v>
      </c>
      <c r="D56" s="7" t="s">
        <v>102</v>
      </c>
      <c r="E56" s="8" t="s">
        <v>103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>
        <v>3620.6669999999999</v>
      </c>
      <c r="Y56" s="9"/>
      <c r="Z56" s="9"/>
      <c r="AA56" s="9"/>
      <c r="AB56" s="9"/>
      <c r="AC56" s="9"/>
      <c r="AD56" s="9"/>
      <c r="AE56"/>
      <c r="AF56"/>
      <c r="AG56"/>
      <c r="AH56"/>
      <c r="AI56"/>
      <c r="AJ56"/>
      <c r="AK56"/>
    </row>
    <row r="57" spans="1:37" x14ac:dyDescent="0.25">
      <c r="A57" s="7">
        <v>1</v>
      </c>
      <c r="B57" s="7">
        <v>52</v>
      </c>
      <c r="C57" s="7">
        <v>524</v>
      </c>
      <c r="D57" s="7" t="s">
        <v>104</v>
      </c>
      <c r="E57" s="8" t="s">
        <v>105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>
        <v>1313.9570000000001</v>
      </c>
      <c r="Y57" s="9"/>
      <c r="Z57" s="9"/>
      <c r="AA57" s="9"/>
      <c r="AB57" s="9"/>
      <c r="AC57" s="9"/>
      <c r="AD57" s="9"/>
      <c r="AE57"/>
      <c r="AF57"/>
      <c r="AG57"/>
      <c r="AH57"/>
      <c r="AI57"/>
      <c r="AJ57"/>
      <c r="AK57"/>
    </row>
    <row r="58" spans="1:37" x14ac:dyDescent="0.25">
      <c r="A58" s="7">
        <v>1</v>
      </c>
      <c r="B58" s="7">
        <v>52</v>
      </c>
      <c r="C58" s="7">
        <v>525</v>
      </c>
      <c r="D58" s="7" t="s">
        <v>106</v>
      </c>
      <c r="E58" s="8" t="s">
        <v>107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>
        <v>65.645499999999998</v>
      </c>
      <c r="W58" s="9">
        <v>72.736810000000006</v>
      </c>
      <c r="X58" s="9">
        <v>55.100999999999999</v>
      </c>
      <c r="Y58" s="9"/>
      <c r="Z58" s="9">
        <v>70</v>
      </c>
      <c r="AA58" s="9">
        <v>70</v>
      </c>
      <c r="AB58" s="9">
        <v>75</v>
      </c>
      <c r="AC58" s="9">
        <v>75</v>
      </c>
      <c r="AD58" s="9">
        <v>75</v>
      </c>
      <c r="AE58"/>
      <c r="AF58"/>
      <c r="AG58"/>
      <c r="AH58"/>
      <c r="AI58"/>
      <c r="AJ58"/>
      <c r="AK58"/>
    </row>
    <row r="59" spans="1:37" x14ac:dyDescent="0.25">
      <c r="A59" s="7">
        <v>1</v>
      </c>
      <c r="B59" s="7">
        <v>52</v>
      </c>
      <c r="C59" s="7">
        <v>527</v>
      </c>
      <c r="D59" s="7" t="s">
        <v>108</v>
      </c>
      <c r="E59" s="8" t="s">
        <v>109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>
        <v>3.15</v>
      </c>
      <c r="W59" s="9">
        <v>7.2</v>
      </c>
      <c r="X59" s="9"/>
      <c r="Y59" s="9"/>
      <c r="Z59" s="9">
        <v>8</v>
      </c>
      <c r="AA59" s="9">
        <v>5</v>
      </c>
      <c r="AB59" s="9">
        <v>5</v>
      </c>
      <c r="AC59" s="9">
        <v>5</v>
      </c>
      <c r="AD59" s="9">
        <v>5</v>
      </c>
      <c r="AE59"/>
      <c r="AF59"/>
      <c r="AG59"/>
      <c r="AH59"/>
      <c r="AI59"/>
      <c r="AJ59"/>
      <c r="AK59"/>
    </row>
    <row r="60" spans="1:37" x14ac:dyDescent="0.25">
      <c r="A60" s="7">
        <v>1</v>
      </c>
      <c r="B60" s="7">
        <v>52</v>
      </c>
      <c r="C60" s="7">
        <v>527</v>
      </c>
      <c r="D60" s="7" t="s">
        <v>110</v>
      </c>
      <c r="E60" s="8" t="s">
        <v>111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>
        <v>2.9981</v>
      </c>
      <c r="W60" s="9">
        <v>8.2371800000000004</v>
      </c>
      <c r="X60" s="9">
        <v>296.87099999999998</v>
      </c>
      <c r="Y60" s="9"/>
      <c r="Z60" s="9"/>
      <c r="AA60" s="9"/>
      <c r="AB60" s="9"/>
      <c r="AC60" s="9"/>
      <c r="AD60" s="9"/>
      <c r="AE60"/>
      <c r="AF60"/>
      <c r="AG60"/>
      <c r="AH60"/>
      <c r="AI60"/>
      <c r="AJ60"/>
      <c r="AK60"/>
    </row>
    <row r="61" spans="1:37" x14ac:dyDescent="0.25">
      <c r="A61" s="7">
        <v>1</v>
      </c>
      <c r="B61" s="7">
        <v>52</v>
      </c>
      <c r="C61" s="7">
        <v>527</v>
      </c>
      <c r="D61" s="7" t="s">
        <v>112</v>
      </c>
      <c r="E61" s="8" t="s">
        <v>38</v>
      </c>
      <c r="F61" s="9">
        <v>20.212</v>
      </c>
      <c r="G61" s="9"/>
      <c r="H61" s="9"/>
      <c r="I61" s="9"/>
      <c r="J61" s="9"/>
      <c r="K61" s="9"/>
      <c r="L61" s="9"/>
      <c r="M61" s="9"/>
      <c r="N61" s="9">
        <v>8.15</v>
      </c>
      <c r="O61" s="9"/>
      <c r="P61" s="9"/>
      <c r="Q61" s="9"/>
      <c r="R61" s="9"/>
      <c r="S61" s="9"/>
      <c r="T61" s="9"/>
      <c r="U61" s="9"/>
      <c r="V61" s="9">
        <v>24.252600000000001</v>
      </c>
      <c r="W61" s="9"/>
      <c r="X61" s="9"/>
      <c r="Y61" s="9"/>
      <c r="Z61" s="9"/>
      <c r="AA61" s="9"/>
      <c r="AB61" s="9"/>
      <c r="AC61" s="9"/>
      <c r="AD61" s="9"/>
      <c r="AE61"/>
      <c r="AF61"/>
      <c r="AG61"/>
      <c r="AH61"/>
      <c r="AI61"/>
      <c r="AJ61"/>
      <c r="AK61"/>
    </row>
    <row r="62" spans="1:37" x14ac:dyDescent="0.25">
      <c r="A62" s="10">
        <v>1</v>
      </c>
      <c r="B62" s="10" t="s">
        <v>113</v>
      </c>
      <c r="C62" s="10"/>
      <c r="D62" s="10"/>
      <c r="E62" s="11"/>
      <c r="F62" s="12">
        <v>20.212</v>
      </c>
      <c r="G62" s="12">
        <v>0</v>
      </c>
      <c r="H62" s="12">
        <v>0</v>
      </c>
      <c r="I62" s="12">
        <f>SUM(I52:I61)</f>
        <v>0</v>
      </c>
      <c r="J62" s="12">
        <f t="shared" ref="J62:AD62" si="2">SUM(J52:J61)</f>
        <v>0</v>
      </c>
      <c r="K62" s="12">
        <f t="shared" si="2"/>
        <v>0</v>
      </c>
      <c r="L62" s="12">
        <f t="shared" si="2"/>
        <v>0</v>
      </c>
      <c r="M62" s="12">
        <f t="shared" si="2"/>
        <v>0</v>
      </c>
      <c r="N62" s="12">
        <f t="shared" si="2"/>
        <v>8.15</v>
      </c>
      <c r="O62" s="12">
        <f t="shared" si="2"/>
        <v>0</v>
      </c>
      <c r="P62" s="12">
        <f t="shared" si="2"/>
        <v>0</v>
      </c>
      <c r="Q62" s="12">
        <f t="shared" si="2"/>
        <v>0</v>
      </c>
      <c r="R62" s="12">
        <f t="shared" si="2"/>
        <v>0</v>
      </c>
      <c r="S62" s="12">
        <f t="shared" si="2"/>
        <v>0</v>
      </c>
      <c r="T62" s="12">
        <f t="shared" si="2"/>
        <v>0</v>
      </c>
      <c r="U62" s="12">
        <f t="shared" si="2"/>
        <v>0</v>
      </c>
      <c r="V62" s="12">
        <f t="shared" si="2"/>
        <v>159.2312</v>
      </c>
      <c r="W62" s="12">
        <f t="shared" si="2"/>
        <v>151.50498999999999</v>
      </c>
      <c r="X62" s="12">
        <f t="shared" si="2"/>
        <v>20319.159999999996</v>
      </c>
      <c r="Y62" s="12"/>
      <c r="Z62" s="12">
        <f t="shared" si="2"/>
        <v>188</v>
      </c>
      <c r="AA62" s="12">
        <f t="shared" si="2"/>
        <v>185</v>
      </c>
      <c r="AB62" s="12">
        <f t="shared" si="2"/>
        <v>200</v>
      </c>
      <c r="AC62" s="12">
        <f t="shared" si="2"/>
        <v>200</v>
      </c>
      <c r="AD62" s="12">
        <f t="shared" si="2"/>
        <v>200</v>
      </c>
      <c r="AE62"/>
      <c r="AF62"/>
      <c r="AG62"/>
      <c r="AH62"/>
      <c r="AI62"/>
      <c r="AJ62"/>
      <c r="AK62"/>
    </row>
    <row r="63" spans="1:37" x14ac:dyDescent="0.25">
      <c r="A63" s="7">
        <v>1</v>
      </c>
      <c r="B63" s="7">
        <v>54</v>
      </c>
      <c r="C63" s="7">
        <v>547</v>
      </c>
      <c r="D63" s="7" t="s">
        <v>114</v>
      </c>
      <c r="E63" s="8" t="s">
        <v>115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/>
      <c r="AF63"/>
      <c r="AG63"/>
      <c r="AH63"/>
      <c r="AI63"/>
      <c r="AJ63"/>
      <c r="AK63"/>
    </row>
    <row r="64" spans="1:37" x14ac:dyDescent="0.25">
      <c r="A64" s="7">
        <v>1</v>
      </c>
      <c r="B64" s="7">
        <v>54</v>
      </c>
      <c r="C64" s="7">
        <v>549</v>
      </c>
      <c r="D64" s="7" t="s">
        <v>116</v>
      </c>
      <c r="E64" s="8" t="s">
        <v>117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/>
      <c r="AF64"/>
      <c r="AG64"/>
      <c r="AH64"/>
      <c r="AI64"/>
      <c r="AJ64"/>
      <c r="AK64"/>
    </row>
    <row r="65" spans="1:37" x14ac:dyDescent="0.25">
      <c r="A65" s="10">
        <v>1</v>
      </c>
      <c r="B65" s="10" t="s">
        <v>118</v>
      </c>
      <c r="C65" s="10"/>
      <c r="D65" s="10"/>
      <c r="E65" s="11"/>
      <c r="F65" s="12">
        <v>0</v>
      </c>
      <c r="G65" s="12">
        <v>0</v>
      </c>
      <c r="H65" s="12">
        <v>0</v>
      </c>
      <c r="I65" s="12">
        <f>SUM(I63:I64)</f>
        <v>0</v>
      </c>
      <c r="J65" s="12">
        <f t="shared" ref="J65:AD65" si="3">SUM(J63:J64)</f>
        <v>0</v>
      </c>
      <c r="K65" s="12">
        <f t="shared" si="3"/>
        <v>0</v>
      </c>
      <c r="L65" s="12">
        <f t="shared" si="3"/>
        <v>0</v>
      </c>
      <c r="M65" s="12">
        <f t="shared" si="3"/>
        <v>0</v>
      </c>
      <c r="N65" s="12">
        <f t="shared" si="3"/>
        <v>0</v>
      </c>
      <c r="O65" s="12">
        <f t="shared" si="3"/>
        <v>0</v>
      </c>
      <c r="P65" s="12">
        <f t="shared" si="3"/>
        <v>0</v>
      </c>
      <c r="Q65" s="12">
        <f t="shared" si="3"/>
        <v>0</v>
      </c>
      <c r="R65" s="12">
        <f t="shared" si="3"/>
        <v>0</v>
      </c>
      <c r="S65" s="12">
        <f t="shared" si="3"/>
        <v>0</v>
      </c>
      <c r="T65" s="12">
        <f t="shared" si="3"/>
        <v>0</v>
      </c>
      <c r="U65" s="12">
        <f t="shared" si="3"/>
        <v>0</v>
      </c>
      <c r="V65" s="12">
        <f t="shared" si="3"/>
        <v>0</v>
      </c>
      <c r="W65" s="12">
        <f t="shared" si="3"/>
        <v>0</v>
      </c>
      <c r="X65" s="12">
        <f t="shared" si="3"/>
        <v>0</v>
      </c>
      <c r="Y65" s="12"/>
      <c r="Z65" s="12">
        <f t="shared" si="3"/>
        <v>0</v>
      </c>
      <c r="AA65" s="12">
        <f t="shared" si="3"/>
        <v>0</v>
      </c>
      <c r="AB65" s="12">
        <f t="shared" si="3"/>
        <v>0</v>
      </c>
      <c r="AC65" s="12">
        <f t="shared" si="3"/>
        <v>0</v>
      </c>
      <c r="AD65" s="12">
        <f t="shared" si="3"/>
        <v>0</v>
      </c>
      <c r="AE65"/>
      <c r="AF65"/>
      <c r="AG65"/>
      <c r="AH65"/>
      <c r="AI65"/>
      <c r="AJ65"/>
      <c r="AK65"/>
    </row>
    <row r="66" spans="1:37" x14ac:dyDescent="0.25">
      <c r="A66" s="7">
        <v>1</v>
      </c>
      <c r="B66" s="7">
        <v>55</v>
      </c>
      <c r="C66" s="7">
        <v>551</v>
      </c>
      <c r="D66" s="7" t="s">
        <v>119</v>
      </c>
      <c r="E66" s="8" t="s">
        <v>120</v>
      </c>
      <c r="F66" s="9">
        <v>91.091999999999999</v>
      </c>
      <c r="G66" s="9">
        <v>91.091999999999999</v>
      </c>
      <c r="H66" s="9"/>
      <c r="I66" s="9"/>
      <c r="J66" s="9"/>
      <c r="K66" s="9"/>
      <c r="L66" s="9"/>
      <c r="M66" s="9"/>
      <c r="N66" s="9">
        <v>30.288</v>
      </c>
      <c r="O66" s="9">
        <v>36.777000000000001</v>
      </c>
      <c r="P66" s="9">
        <v>19.47</v>
      </c>
      <c r="Q66" s="9"/>
      <c r="R66" s="9"/>
      <c r="S66" s="9"/>
      <c r="T66" s="9"/>
      <c r="U66" s="9"/>
      <c r="V66" s="9">
        <v>197.761</v>
      </c>
      <c r="W66" s="9">
        <v>225.322</v>
      </c>
      <c r="X66" s="9">
        <v>210.547</v>
      </c>
      <c r="Y66" s="9"/>
      <c r="Z66" s="9">
        <v>220</v>
      </c>
      <c r="AA66" s="9">
        <v>200</v>
      </c>
      <c r="AB66" s="9">
        <v>190</v>
      </c>
      <c r="AC66" s="9">
        <v>180</v>
      </c>
      <c r="AD66" s="9">
        <v>190</v>
      </c>
      <c r="AE66"/>
      <c r="AF66"/>
      <c r="AG66"/>
      <c r="AH66"/>
      <c r="AI66"/>
      <c r="AJ66"/>
      <c r="AK66"/>
    </row>
    <row r="67" spans="1:37" x14ac:dyDescent="0.25">
      <c r="A67" s="7">
        <v>1</v>
      </c>
      <c r="B67" s="7">
        <v>55</v>
      </c>
      <c r="C67" s="7">
        <v>558</v>
      </c>
      <c r="D67" s="7" t="s">
        <v>121</v>
      </c>
      <c r="E67" s="8" t="s">
        <v>122</v>
      </c>
      <c r="F67" s="9">
        <v>12.0541</v>
      </c>
      <c r="G67" s="9">
        <v>26.274830000000001</v>
      </c>
      <c r="H67" s="9">
        <v>2.7829999999999999</v>
      </c>
      <c r="I67" s="9"/>
      <c r="J67" s="9"/>
      <c r="K67" s="9"/>
      <c r="L67" s="9"/>
      <c r="M67" s="9"/>
      <c r="N67" s="9">
        <v>183.06084000000001</v>
      </c>
      <c r="O67" s="9">
        <v>109.8496</v>
      </c>
      <c r="P67" s="9">
        <v>82.201650000000001</v>
      </c>
      <c r="Q67" s="9"/>
      <c r="R67" s="9"/>
      <c r="S67" s="9"/>
      <c r="T67" s="9"/>
      <c r="U67" s="9"/>
      <c r="V67" s="9">
        <v>153.762</v>
      </c>
      <c r="W67" s="9">
        <v>145.66074</v>
      </c>
      <c r="X67" s="9">
        <v>28.783000000000001</v>
      </c>
      <c r="Y67" s="9"/>
      <c r="Z67" s="9">
        <v>99</v>
      </c>
      <c r="AA67" s="9">
        <v>41</v>
      </c>
      <c r="AB67" s="9">
        <v>40</v>
      </c>
      <c r="AC67" s="9">
        <v>40</v>
      </c>
      <c r="AD67" s="9">
        <v>40</v>
      </c>
      <c r="AE67"/>
      <c r="AF67"/>
      <c r="AG67"/>
      <c r="AH67"/>
      <c r="AI67"/>
      <c r="AJ67"/>
      <c r="AK67"/>
    </row>
    <row r="68" spans="1:37" x14ac:dyDescent="0.25">
      <c r="A68" s="7">
        <v>1</v>
      </c>
      <c r="B68" s="7">
        <v>55</v>
      </c>
      <c r="C68" s="7">
        <v>558</v>
      </c>
      <c r="D68" s="7" t="s">
        <v>123</v>
      </c>
      <c r="E68" s="8" t="s">
        <v>124</v>
      </c>
      <c r="F68" s="9">
        <v>1231.1563599999999</v>
      </c>
      <c r="G68" s="9">
        <v>1973.07313</v>
      </c>
      <c r="H68" s="9">
        <v>345.07942000000003</v>
      </c>
      <c r="I68" s="9"/>
      <c r="J68" s="9"/>
      <c r="K68" s="9"/>
      <c r="L68" s="9"/>
      <c r="M68" s="9"/>
      <c r="N68" s="9">
        <v>586.55314999999996</v>
      </c>
      <c r="O68" s="9">
        <v>700.13980000000004</v>
      </c>
      <c r="P68" s="9">
        <v>386.89190000000002</v>
      </c>
      <c r="Q68" s="9"/>
      <c r="R68" s="9"/>
      <c r="S68" s="9"/>
      <c r="T68" s="9"/>
      <c r="U68" s="9"/>
      <c r="V68" s="9">
        <v>405.10199</v>
      </c>
      <c r="W68" s="9">
        <v>431.25785999999999</v>
      </c>
      <c r="X68" s="9">
        <v>122.652</v>
      </c>
      <c r="Y68" s="9"/>
      <c r="Z68" s="9">
        <v>457</v>
      </c>
      <c r="AA68" s="9">
        <v>307</v>
      </c>
      <c r="AB68" s="9">
        <v>350</v>
      </c>
      <c r="AC68" s="9">
        <v>370</v>
      </c>
      <c r="AD68" s="9">
        <v>450</v>
      </c>
      <c r="AE68"/>
      <c r="AF68"/>
      <c r="AG68"/>
      <c r="AH68"/>
      <c r="AI68"/>
      <c r="AJ68"/>
      <c r="AK68"/>
    </row>
    <row r="69" spans="1:37" x14ac:dyDescent="0.25">
      <c r="A69" s="7">
        <v>1</v>
      </c>
      <c r="B69" s="7">
        <v>55</v>
      </c>
      <c r="C69" s="7">
        <v>558</v>
      </c>
      <c r="D69" s="7" t="s">
        <v>125</v>
      </c>
      <c r="E69" s="8" t="s">
        <v>126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>
        <v>18.902999999999999</v>
      </c>
      <c r="X69" s="9"/>
      <c r="Y69" s="9"/>
      <c r="Z69" s="9"/>
      <c r="AA69" s="9">
        <v>17</v>
      </c>
      <c r="AB69" s="9">
        <v>16</v>
      </c>
      <c r="AC69" s="9">
        <v>20</v>
      </c>
      <c r="AD69" s="9">
        <v>15</v>
      </c>
      <c r="AE69"/>
      <c r="AF69"/>
      <c r="AG69"/>
      <c r="AH69"/>
      <c r="AI69"/>
      <c r="AJ69"/>
      <c r="AK69"/>
    </row>
    <row r="70" spans="1:37" x14ac:dyDescent="0.25">
      <c r="A70" s="10">
        <v>1</v>
      </c>
      <c r="B70" s="10" t="s">
        <v>127</v>
      </c>
      <c r="C70" s="10"/>
      <c r="D70" s="10"/>
      <c r="E70" s="11"/>
      <c r="F70" s="12">
        <v>1334.3024600000001</v>
      </c>
      <c r="G70" s="12">
        <v>2090.4399600000002</v>
      </c>
      <c r="H70" s="12">
        <v>347.86241999999999</v>
      </c>
      <c r="I70" s="12">
        <f>SUM(I66:I69)</f>
        <v>0</v>
      </c>
      <c r="J70" s="12">
        <f t="shared" ref="J70:AD70" si="4">SUM(J66:J69)</f>
        <v>0</v>
      </c>
      <c r="K70" s="12">
        <f t="shared" si="4"/>
        <v>0</v>
      </c>
      <c r="L70" s="12">
        <f t="shared" si="4"/>
        <v>0</v>
      </c>
      <c r="M70" s="12">
        <f t="shared" si="4"/>
        <v>0</v>
      </c>
      <c r="N70" s="12">
        <f t="shared" si="4"/>
        <v>799.90198999999996</v>
      </c>
      <c r="O70" s="12">
        <f t="shared" si="4"/>
        <v>846.76639999999998</v>
      </c>
      <c r="P70" s="12">
        <f t="shared" si="4"/>
        <v>488.56355000000002</v>
      </c>
      <c r="Q70" s="12">
        <f t="shared" si="4"/>
        <v>0</v>
      </c>
      <c r="R70" s="12">
        <f t="shared" si="4"/>
        <v>0</v>
      </c>
      <c r="S70" s="12">
        <f t="shared" si="4"/>
        <v>0</v>
      </c>
      <c r="T70" s="12">
        <f t="shared" si="4"/>
        <v>0</v>
      </c>
      <c r="U70" s="12">
        <f t="shared" si="4"/>
        <v>0</v>
      </c>
      <c r="V70" s="12">
        <f t="shared" si="4"/>
        <v>756.62499000000003</v>
      </c>
      <c r="W70" s="12">
        <f t="shared" si="4"/>
        <v>821.14360000000011</v>
      </c>
      <c r="X70" s="12">
        <f t="shared" si="4"/>
        <v>361.98199999999997</v>
      </c>
      <c r="Y70" s="12"/>
      <c r="Z70" s="12">
        <f t="shared" si="4"/>
        <v>776</v>
      </c>
      <c r="AA70" s="12">
        <f t="shared" si="4"/>
        <v>565</v>
      </c>
      <c r="AB70" s="12">
        <f t="shared" si="4"/>
        <v>596</v>
      </c>
      <c r="AC70" s="12">
        <f t="shared" si="4"/>
        <v>610</v>
      </c>
      <c r="AD70" s="12">
        <f t="shared" si="4"/>
        <v>695</v>
      </c>
      <c r="AE70"/>
      <c r="AF70"/>
      <c r="AG70"/>
      <c r="AH70"/>
      <c r="AI70"/>
      <c r="AJ70"/>
      <c r="AK70"/>
    </row>
    <row r="71" spans="1:37" x14ac:dyDescent="0.25">
      <c r="A71" s="7">
        <v>1</v>
      </c>
      <c r="B71" s="7">
        <v>56</v>
      </c>
      <c r="C71" s="7">
        <v>563</v>
      </c>
      <c r="D71" s="7" t="s">
        <v>128</v>
      </c>
      <c r="E71" s="8" t="s">
        <v>129</v>
      </c>
      <c r="F71" s="9"/>
      <c r="G71" s="9"/>
      <c r="H71" s="9"/>
      <c r="I71" s="9"/>
      <c r="J71" s="9"/>
      <c r="K71" s="9"/>
      <c r="L71" s="9"/>
      <c r="M71" s="9"/>
      <c r="N71" s="9">
        <v>3.1671499999999999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/>
      <c r="AF71"/>
      <c r="AG71"/>
      <c r="AH71"/>
      <c r="AI71"/>
      <c r="AJ71"/>
      <c r="AK71"/>
    </row>
    <row r="72" spans="1:37" x14ac:dyDescent="0.25">
      <c r="A72" s="10">
        <v>1</v>
      </c>
      <c r="B72" s="10" t="s">
        <v>130</v>
      </c>
      <c r="C72" s="10"/>
      <c r="D72" s="10"/>
      <c r="E72" s="11"/>
      <c r="F72" s="12">
        <v>0</v>
      </c>
      <c r="G72" s="12">
        <v>0</v>
      </c>
      <c r="H72" s="12">
        <v>0</v>
      </c>
      <c r="I72" s="12">
        <f>SUM(I71)</f>
        <v>0</v>
      </c>
      <c r="J72" s="12">
        <f t="shared" ref="J72:AD72" si="5">SUM(J71)</f>
        <v>0</v>
      </c>
      <c r="K72" s="12">
        <f t="shared" si="5"/>
        <v>0</v>
      </c>
      <c r="L72" s="12">
        <f t="shared" si="5"/>
        <v>0</v>
      </c>
      <c r="M72" s="12">
        <f t="shared" si="5"/>
        <v>0</v>
      </c>
      <c r="N72" s="12">
        <f t="shared" si="5"/>
        <v>3.1671499999999999</v>
      </c>
      <c r="O72" s="12">
        <f t="shared" si="5"/>
        <v>0</v>
      </c>
      <c r="P72" s="12">
        <f t="shared" si="5"/>
        <v>0</v>
      </c>
      <c r="Q72" s="12">
        <f t="shared" si="5"/>
        <v>0</v>
      </c>
      <c r="R72" s="12">
        <f t="shared" si="5"/>
        <v>0</v>
      </c>
      <c r="S72" s="12">
        <f t="shared" si="5"/>
        <v>0</v>
      </c>
      <c r="T72" s="12">
        <f t="shared" si="5"/>
        <v>0</v>
      </c>
      <c r="U72" s="12">
        <f t="shared" si="5"/>
        <v>0</v>
      </c>
      <c r="V72" s="12">
        <f t="shared" si="5"/>
        <v>0</v>
      </c>
      <c r="W72" s="12">
        <f t="shared" si="5"/>
        <v>0</v>
      </c>
      <c r="X72" s="12">
        <f t="shared" si="5"/>
        <v>0</v>
      </c>
      <c r="Y72" s="12"/>
      <c r="Z72" s="12">
        <f t="shared" si="5"/>
        <v>0</v>
      </c>
      <c r="AA72" s="12">
        <f t="shared" si="5"/>
        <v>0</v>
      </c>
      <c r="AB72" s="12">
        <f t="shared" si="5"/>
        <v>0</v>
      </c>
      <c r="AC72" s="12">
        <f t="shared" si="5"/>
        <v>0</v>
      </c>
      <c r="AD72" s="12">
        <f t="shared" si="5"/>
        <v>0</v>
      </c>
      <c r="AE72"/>
      <c r="AF72"/>
      <c r="AG72"/>
      <c r="AH72"/>
      <c r="AI72"/>
      <c r="AJ72"/>
      <c r="AK72"/>
    </row>
    <row r="73" spans="1:37" x14ac:dyDescent="0.25">
      <c r="A73" s="7">
        <v>1</v>
      </c>
      <c r="B73" s="7">
        <v>60</v>
      </c>
      <c r="C73" s="7">
        <v>602</v>
      </c>
      <c r="D73" s="7" t="s">
        <v>131</v>
      </c>
      <c r="E73" s="8" t="s">
        <v>132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>
        <v>1059.81</v>
      </c>
      <c r="W73" s="9">
        <v>1515.768</v>
      </c>
      <c r="X73" s="9">
        <v>1513.4570000000001</v>
      </c>
      <c r="Y73" s="9"/>
      <c r="Z73" s="9">
        <v>1500</v>
      </c>
      <c r="AA73" s="9">
        <v>2000</v>
      </c>
      <c r="AB73" s="9">
        <v>2000</v>
      </c>
      <c r="AC73" s="9">
        <v>2000</v>
      </c>
      <c r="AD73" s="9">
        <v>2000</v>
      </c>
      <c r="AE73"/>
      <c r="AF73"/>
      <c r="AG73"/>
      <c r="AH73"/>
      <c r="AI73"/>
      <c r="AJ73"/>
      <c r="AK73"/>
    </row>
    <row r="74" spans="1:37" x14ac:dyDescent="0.25">
      <c r="A74" s="7">
        <v>1</v>
      </c>
      <c r="B74" s="7">
        <v>60</v>
      </c>
      <c r="C74" s="7">
        <v>602</v>
      </c>
      <c r="D74" s="7" t="s">
        <v>133</v>
      </c>
      <c r="E74" s="8" t="s">
        <v>134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/>
      <c r="AF74"/>
      <c r="AG74"/>
      <c r="AH74"/>
      <c r="AI74"/>
      <c r="AJ74"/>
      <c r="AK74"/>
    </row>
    <row r="75" spans="1:37" x14ac:dyDescent="0.25">
      <c r="A75" s="7">
        <v>1</v>
      </c>
      <c r="B75" s="7">
        <v>60</v>
      </c>
      <c r="C75" s="7">
        <v>602</v>
      </c>
      <c r="D75" s="7" t="s">
        <v>135</v>
      </c>
      <c r="E75" s="8" t="s">
        <v>136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/>
      <c r="AF75"/>
      <c r="AG75"/>
      <c r="AH75"/>
      <c r="AI75"/>
      <c r="AJ75"/>
      <c r="AK75"/>
    </row>
    <row r="76" spans="1:37" x14ac:dyDescent="0.25">
      <c r="A76" s="7">
        <v>1</v>
      </c>
      <c r="B76" s="7">
        <v>60</v>
      </c>
      <c r="C76" s="7">
        <v>602</v>
      </c>
      <c r="D76" s="7" t="s">
        <v>137</v>
      </c>
      <c r="E76" s="8" t="s">
        <v>138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/>
      <c r="AF76"/>
      <c r="AG76"/>
      <c r="AH76"/>
      <c r="AI76"/>
      <c r="AJ76"/>
      <c r="AK76"/>
    </row>
    <row r="77" spans="1:37" x14ac:dyDescent="0.25">
      <c r="A77" s="7">
        <v>1</v>
      </c>
      <c r="B77" s="7">
        <v>60</v>
      </c>
      <c r="C77" s="7">
        <v>602</v>
      </c>
      <c r="D77" s="7" t="s">
        <v>139</v>
      </c>
      <c r="E77" s="8" t="s">
        <v>140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/>
      <c r="AF77"/>
      <c r="AG77"/>
      <c r="AH77"/>
      <c r="AI77"/>
      <c r="AJ77"/>
      <c r="AK77"/>
    </row>
    <row r="78" spans="1:37" x14ac:dyDescent="0.25">
      <c r="A78" s="7">
        <v>1</v>
      </c>
      <c r="B78" s="7">
        <v>60</v>
      </c>
      <c r="C78" s="7">
        <v>603</v>
      </c>
      <c r="D78" s="7" t="s">
        <v>141</v>
      </c>
      <c r="E78" s="8" t="s">
        <v>142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/>
      <c r="AF78"/>
      <c r="AG78"/>
      <c r="AH78"/>
      <c r="AI78"/>
      <c r="AJ78"/>
      <c r="AK78"/>
    </row>
    <row r="79" spans="1:37" x14ac:dyDescent="0.25">
      <c r="A79" s="7">
        <v>1</v>
      </c>
      <c r="B79" s="7">
        <v>60</v>
      </c>
      <c r="C79" s="7">
        <v>604</v>
      </c>
      <c r="D79" s="7" t="s">
        <v>143</v>
      </c>
      <c r="E79" s="8" t="s">
        <v>144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/>
      <c r="AF79"/>
      <c r="AG79"/>
      <c r="AH79"/>
      <c r="AI79"/>
      <c r="AJ79"/>
      <c r="AK79"/>
    </row>
    <row r="80" spans="1:37" x14ac:dyDescent="0.25">
      <c r="A80" s="7">
        <v>1</v>
      </c>
      <c r="B80" s="7">
        <v>60</v>
      </c>
      <c r="C80" s="7">
        <v>609</v>
      </c>
      <c r="D80" s="7" t="s">
        <v>145</v>
      </c>
      <c r="E80" s="8" t="s">
        <v>146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>
        <v>140.55000000000001</v>
      </c>
      <c r="W80" s="9">
        <v>171.03</v>
      </c>
      <c r="X80" s="9">
        <v>247.35499999999999</v>
      </c>
      <c r="Y80" s="9"/>
      <c r="Z80" s="9">
        <v>190</v>
      </c>
      <c r="AA80" s="9">
        <v>180</v>
      </c>
      <c r="AB80" s="9">
        <v>180</v>
      </c>
      <c r="AC80" s="9">
        <v>180</v>
      </c>
      <c r="AD80" s="9">
        <v>180</v>
      </c>
      <c r="AE80"/>
      <c r="AF80"/>
      <c r="AG80"/>
      <c r="AH80"/>
      <c r="AI80"/>
      <c r="AJ80"/>
      <c r="AK80"/>
    </row>
    <row r="81" spans="1:37" x14ac:dyDescent="0.25">
      <c r="A81" s="7">
        <v>1</v>
      </c>
      <c r="B81" s="7">
        <v>60</v>
      </c>
      <c r="C81" s="7">
        <v>609</v>
      </c>
      <c r="D81" s="7" t="s">
        <v>147</v>
      </c>
      <c r="E81" s="8" t="s">
        <v>148</v>
      </c>
      <c r="F81" s="9">
        <v>130.5</v>
      </c>
      <c r="G81" s="9">
        <v>206.3</v>
      </c>
      <c r="H81" s="9">
        <v>93.4</v>
      </c>
      <c r="I81" s="9"/>
      <c r="J81" s="9"/>
      <c r="K81" s="9"/>
      <c r="L81" s="9"/>
      <c r="M81" s="9"/>
      <c r="N81" s="9">
        <v>75.3</v>
      </c>
      <c r="O81" s="9">
        <v>128.85</v>
      </c>
      <c r="P81" s="9">
        <v>73.95</v>
      </c>
      <c r="Q81" s="9"/>
      <c r="R81" s="9"/>
      <c r="S81" s="9"/>
      <c r="T81" s="9"/>
      <c r="U81" s="9"/>
      <c r="V81" s="9">
        <v>83.8</v>
      </c>
      <c r="W81" s="9">
        <v>203.65299999999999</v>
      </c>
      <c r="X81" s="9">
        <v>228.71199999999999</v>
      </c>
      <c r="Y81" s="9"/>
      <c r="Z81" s="9">
        <v>180</v>
      </c>
      <c r="AA81" s="9">
        <v>200</v>
      </c>
      <c r="AB81" s="9">
        <v>180</v>
      </c>
      <c r="AC81" s="9">
        <v>180</v>
      </c>
      <c r="AD81" s="9">
        <v>180</v>
      </c>
      <c r="AE81"/>
      <c r="AF81"/>
      <c r="AG81"/>
      <c r="AH81"/>
      <c r="AI81"/>
      <c r="AJ81"/>
      <c r="AK81"/>
    </row>
    <row r="82" spans="1:37" x14ac:dyDescent="0.25">
      <c r="A82" s="7">
        <v>1</v>
      </c>
      <c r="B82" s="7">
        <v>60</v>
      </c>
      <c r="C82" s="7">
        <v>609</v>
      </c>
      <c r="D82" s="7" t="s">
        <v>149</v>
      </c>
      <c r="E82" s="8" t="s">
        <v>150</v>
      </c>
      <c r="F82" s="9">
        <v>0</v>
      </c>
      <c r="G82" s="9"/>
      <c r="H82" s="9"/>
      <c r="I82" s="9"/>
      <c r="J82" s="9"/>
      <c r="K82" s="9"/>
      <c r="L82" s="9"/>
      <c r="M82" s="9"/>
      <c r="N82" s="9"/>
      <c r="O82" s="9">
        <v>12.129</v>
      </c>
      <c r="P82" s="9"/>
      <c r="Q82" s="9"/>
      <c r="R82" s="9"/>
      <c r="S82" s="9"/>
      <c r="T82" s="9"/>
      <c r="U82" s="9"/>
      <c r="V82" s="9">
        <v>22.94</v>
      </c>
      <c r="W82" s="9">
        <v>68.692999999999998</v>
      </c>
      <c r="X82" s="9">
        <v>47.69</v>
      </c>
      <c r="Y82" s="9"/>
      <c r="Z82" s="9">
        <v>40</v>
      </c>
      <c r="AA82" s="9">
        <v>40</v>
      </c>
      <c r="AB82" s="9">
        <v>40</v>
      </c>
      <c r="AC82" s="9">
        <v>40</v>
      </c>
      <c r="AD82" s="9">
        <v>40</v>
      </c>
      <c r="AE82"/>
      <c r="AF82"/>
      <c r="AG82"/>
      <c r="AH82"/>
      <c r="AI82"/>
      <c r="AJ82"/>
      <c r="AK82"/>
    </row>
    <row r="83" spans="1:37" x14ac:dyDescent="0.25">
      <c r="A83" s="7">
        <v>1</v>
      </c>
      <c r="B83" s="7">
        <v>60</v>
      </c>
      <c r="C83" s="7">
        <v>609</v>
      </c>
      <c r="D83" s="7" t="s">
        <v>151</v>
      </c>
      <c r="E83" s="8" t="s">
        <v>152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/>
      <c r="AF83"/>
      <c r="AG83"/>
      <c r="AH83"/>
      <c r="AI83"/>
      <c r="AJ83"/>
      <c r="AK83"/>
    </row>
    <row r="84" spans="1:37" x14ac:dyDescent="0.25">
      <c r="A84" s="10">
        <v>1</v>
      </c>
      <c r="B84" s="10" t="s">
        <v>153</v>
      </c>
      <c r="C84" s="10"/>
      <c r="D84" s="10"/>
      <c r="E84" s="11"/>
      <c r="F84" s="12">
        <v>130.5</v>
      </c>
      <c r="G84" s="12">
        <v>206.3</v>
      </c>
      <c r="H84" s="12">
        <v>93.4</v>
      </c>
      <c r="I84" s="12">
        <f>SUM(I73:I83)</f>
        <v>0</v>
      </c>
      <c r="J84" s="12">
        <f t="shared" ref="J84:AD84" si="6">SUM(J73:J83)</f>
        <v>0</v>
      </c>
      <c r="K84" s="12">
        <f t="shared" si="6"/>
        <v>0</v>
      </c>
      <c r="L84" s="12">
        <f t="shared" si="6"/>
        <v>0</v>
      </c>
      <c r="M84" s="12">
        <f t="shared" si="6"/>
        <v>0</v>
      </c>
      <c r="N84" s="12">
        <f t="shared" si="6"/>
        <v>75.3</v>
      </c>
      <c r="O84" s="12">
        <f t="shared" si="6"/>
        <v>140.97899999999998</v>
      </c>
      <c r="P84" s="12">
        <f t="shared" si="6"/>
        <v>73.95</v>
      </c>
      <c r="Q84" s="12">
        <f t="shared" si="6"/>
        <v>0</v>
      </c>
      <c r="R84" s="12">
        <f t="shared" si="6"/>
        <v>0</v>
      </c>
      <c r="S84" s="12">
        <f t="shared" si="6"/>
        <v>0</v>
      </c>
      <c r="T84" s="12">
        <f t="shared" si="6"/>
        <v>0</v>
      </c>
      <c r="U84" s="12">
        <f t="shared" si="6"/>
        <v>0</v>
      </c>
      <c r="V84" s="12">
        <f t="shared" si="6"/>
        <v>1307.0999999999999</v>
      </c>
      <c r="W84" s="12">
        <f t="shared" si="6"/>
        <v>1959.144</v>
      </c>
      <c r="X84" s="12">
        <f t="shared" si="6"/>
        <v>2037.2140000000002</v>
      </c>
      <c r="Y84" s="12"/>
      <c r="Z84" s="12">
        <f t="shared" si="6"/>
        <v>1910</v>
      </c>
      <c r="AA84" s="12">
        <f t="shared" si="6"/>
        <v>2420</v>
      </c>
      <c r="AB84" s="12">
        <f t="shared" si="6"/>
        <v>2400</v>
      </c>
      <c r="AC84" s="12">
        <f t="shared" si="6"/>
        <v>2400</v>
      </c>
      <c r="AD84" s="12">
        <f t="shared" si="6"/>
        <v>2400</v>
      </c>
      <c r="AE84"/>
      <c r="AF84"/>
      <c r="AG84"/>
      <c r="AH84"/>
      <c r="AI84"/>
      <c r="AJ84"/>
      <c r="AK84"/>
    </row>
    <row r="85" spans="1:37" x14ac:dyDescent="0.25">
      <c r="A85" s="7">
        <v>1</v>
      </c>
      <c r="B85" s="7">
        <v>64</v>
      </c>
      <c r="C85" s="7">
        <v>648</v>
      </c>
      <c r="D85" s="7" t="s">
        <v>154</v>
      </c>
      <c r="E85" s="8" t="s">
        <v>155</v>
      </c>
      <c r="F85" s="9">
        <v>4.5119999999999996</v>
      </c>
      <c r="G85" s="9"/>
      <c r="H85" s="9"/>
      <c r="I85" s="9"/>
      <c r="J85" s="9"/>
      <c r="K85" s="9"/>
      <c r="L85" s="9"/>
      <c r="M85" s="9"/>
      <c r="N85" s="9">
        <v>23</v>
      </c>
      <c r="O85" s="9"/>
      <c r="P85" s="9"/>
      <c r="Q85" s="9"/>
      <c r="R85" s="9"/>
      <c r="S85" s="9"/>
      <c r="T85" s="9"/>
      <c r="U85" s="9"/>
      <c r="V85" s="9">
        <v>50.870730000000002</v>
      </c>
      <c r="W85" s="9"/>
      <c r="X85" s="9"/>
      <c r="Y85" s="9"/>
      <c r="Z85" s="9">
        <v>150</v>
      </c>
      <c r="AA85" s="9">
        <v>150</v>
      </c>
      <c r="AB85" s="9">
        <v>0</v>
      </c>
      <c r="AC85" s="9">
        <v>0</v>
      </c>
      <c r="AD85" s="9">
        <v>0</v>
      </c>
      <c r="AE85"/>
      <c r="AF85"/>
      <c r="AG85"/>
      <c r="AH85"/>
      <c r="AI85"/>
      <c r="AJ85"/>
      <c r="AK85"/>
    </row>
    <row r="86" spans="1:37" x14ac:dyDescent="0.25">
      <c r="A86" s="7">
        <v>1</v>
      </c>
      <c r="B86" s="7">
        <v>64</v>
      </c>
      <c r="C86" s="7">
        <v>648</v>
      </c>
      <c r="D86" s="7" t="s">
        <v>156</v>
      </c>
      <c r="E86" s="8" t="s">
        <v>157</v>
      </c>
      <c r="F86" s="9"/>
      <c r="G86" s="9"/>
      <c r="H86" s="9"/>
      <c r="I86" s="9"/>
      <c r="J86" s="9"/>
      <c r="K86" s="9"/>
      <c r="L86" s="9"/>
      <c r="M86" s="9"/>
      <c r="N86" s="9">
        <v>0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/>
      <c r="AF86"/>
      <c r="AG86"/>
      <c r="AH86"/>
      <c r="AI86"/>
      <c r="AJ86"/>
      <c r="AK86"/>
    </row>
    <row r="87" spans="1:37" x14ac:dyDescent="0.25">
      <c r="A87" s="7">
        <v>1</v>
      </c>
      <c r="B87" s="7">
        <v>64</v>
      </c>
      <c r="C87" s="7">
        <v>648</v>
      </c>
      <c r="D87" s="7" t="s">
        <v>158</v>
      </c>
      <c r="E87" s="8" t="s">
        <v>159</v>
      </c>
      <c r="F87" s="9"/>
      <c r="G87" s="9"/>
      <c r="H87" s="9"/>
      <c r="I87" s="9"/>
      <c r="J87" s="9"/>
      <c r="K87" s="9"/>
      <c r="L87" s="9"/>
      <c r="M87" s="9"/>
      <c r="N87" s="9">
        <v>31.277000000000001</v>
      </c>
      <c r="O87" s="9">
        <v>18.303999999999998</v>
      </c>
      <c r="P87" s="9">
        <v>24.47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/>
      <c r="AF87"/>
      <c r="AG87"/>
      <c r="AH87"/>
      <c r="AI87"/>
      <c r="AJ87"/>
      <c r="AK87"/>
    </row>
    <row r="88" spans="1:37" x14ac:dyDescent="0.25">
      <c r="A88" s="7">
        <v>1</v>
      </c>
      <c r="B88" s="7">
        <v>64</v>
      </c>
      <c r="C88" s="7">
        <v>648</v>
      </c>
      <c r="D88" s="7" t="s">
        <v>160</v>
      </c>
      <c r="E88" s="8" t="s">
        <v>161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>
        <v>63.5</v>
      </c>
      <c r="Y88" s="9"/>
      <c r="Z88" s="9"/>
      <c r="AA88" s="9"/>
      <c r="AB88" s="9"/>
      <c r="AC88" s="9"/>
      <c r="AD88" s="9"/>
      <c r="AE88"/>
      <c r="AF88"/>
      <c r="AG88"/>
      <c r="AH88"/>
      <c r="AI88"/>
      <c r="AJ88"/>
      <c r="AK88"/>
    </row>
    <row r="89" spans="1:37" x14ac:dyDescent="0.25">
      <c r="A89" s="7">
        <v>1</v>
      </c>
      <c r="B89" s="7">
        <v>64</v>
      </c>
      <c r="C89" s="7">
        <v>648</v>
      </c>
      <c r="D89" s="7" t="s">
        <v>162</v>
      </c>
      <c r="E89" s="8" t="s">
        <v>159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>
        <v>11.999000000000001</v>
      </c>
      <c r="W89" s="9"/>
      <c r="X89" s="9">
        <v>32.969000000000001</v>
      </c>
      <c r="Y89" s="9"/>
      <c r="Z89" s="9"/>
      <c r="AA89" s="9"/>
      <c r="AB89" s="9"/>
      <c r="AC89" s="9"/>
      <c r="AD89" s="9"/>
      <c r="AE89"/>
      <c r="AF89"/>
      <c r="AG89"/>
      <c r="AH89"/>
      <c r="AI89"/>
      <c r="AJ89"/>
      <c r="AK89"/>
    </row>
    <row r="90" spans="1:37" x14ac:dyDescent="0.25">
      <c r="A90" s="7">
        <v>1</v>
      </c>
      <c r="B90" s="7">
        <v>64</v>
      </c>
      <c r="C90" s="7">
        <v>649</v>
      </c>
      <c r="D90" s="7" t="s">
        <v>163</v>
      </c>
      <c r="E90" s="8" t="s">
        <v>164</v>
      </c>
      <c r="F90" s="9">
        <v>0.1</v>
      </c>
      <c r="G90" s="9">
        <v>0.2</v>
      </c>
      <c r="H90" s="9"/>
      <c r="I90" s="9"/>
      <c r="J90" s="9"/>
      <c r="K90" s="9"/>
      <c r="L90" s="9"/>
      <c r="M90" s="9"/>
      <c r="N90" s="9">
        <v>3.133</v>
      </c>
      <c r="O90" s="9">
        <v>6.6269999999999998</v>
      </c>
      <c r="P90" s="9">
        <v>4.6159999999999997</v>
      </c>
      <c r="Q90" s="9"/>
      <c r="R90" s="9"/>
      <c r="S90" s="9"/>
      <c r="T90" s="9"/>
      <c r="U90" s="9"/>
      <c r="V90" s="9">
        <v>217.40454</v>
      </c>
      <c r="W90" s="9">
        <v>52.054259999999999</v>
      </c>
      <c r="X90" s="9">
        <v>13.301</v>
      </c>
      <c r="Y90" s="9"/>
      <c r="Z90" s="9"/>
      <c r="AA90" s="9"/>
      <c r="AB90" s="9"/>
      <c r="AC90" s="9"/>
      <c r="AD90" s="9"/>
      <c r="AE90"/>
      <c r="AF90"/>
      <c r="AG90"/>
      <c r="AH90"/>
      <c r="AI90"/>
      <c r="AJ90"/>
      <c r="AK90"/>
    </row>
    <row r="91" spans="1:37" x14ac:dyDescent="0.25">
      <c r="A91" s="7">
        <v>1</v>
      </c>
      <c r="B91" s="7">
        <v>64</v>
      </c>
      <c r="C91" s="7">
        <v>649</v>
      </c>
      <c r="D91" s="7" t="s">
        <v>165</v>
      </c>
      <c r="E91" s="8" t="s">
        <v>166</v>
      </c>
      <c r="F91" s="9">
        <v>400.26060000000001</v>
      </c>
      <c r="G91" s="9">
        <v>79.163749999999993</v>
      </c>
      <c r="H91" s="9"/>
      <c r="I91" s="9"/>
      <c r="J91" s="9"/>
      <c r="K91" s="9"/>
      <c r="L91" s="9"/>
      <c r="M91" s="9"/>
      <c r="N91" s="9">
        <v>263.16064999999998</v>
      </c>
      <c r="O91" s="9">
        <v>51.308500000000002</v>
      </c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/>
      <c r="AF91"/>
      <c r="AG91"/>
      <c r="AH91"/>
      <c r="AI91"/>
      <c r="AJ91"/>
      <c r="AK91"/>
    </row>
    <row r="92" spans="1:37" x14ac:dyDescent="0.25">
      <c r="A92" s="7">
        <v>1</v>
      </c>
      <c r="B92" s="7">
        <v>64</v>
      </c>
      <c r="C92" s="7">
        <v>649</v>
      </c>
      <c r="D92" s="7" t="s">
        <v>167</v>
      </c>
      <c r="E92" s="8" t="s">
        <v>168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>
        <v>100</v>
      </c>
      <c r="X92" s="9"/>
      <c r="Y92" s="9"/>
      <c r="Z92" s="9"/>
      <c r="AA92" s="9"/>
      <c r="AB92" s="9"/>
      <c r="AC92" s="9"/>
      <c r="AD92" s="9"/>
      <c r="AE92"/>
      <c r="AF92"/>
      <c r="AG92"/>
      <c r="AH92"/>
      <c r="AI92"/>
      <c r="AJ92"/>
      <c r="AK92"/>
    </row>
    <row r="93" spans="1:37" x14ac:dyDescent="0.25">
      <c r="A93" s="10">
        <v>1</v>
      </c>
      <c r="B93" s="10" t="s">
        <v>169</v>
      </c>
      <c r="C93" s="10"/>
      <c r="D93" s="10"/>
      <c r="E93" s="11"/>
      <c r="F93" s="12">
        <v>404.87259999999998</v>
      </c>
      <c r="G93" s="12">
        <v>79.363749999999996</v>
      </c>
      <c r="H93" s="12">
        <v>0</v>
      </c>
      <c r="I93" s="12">
        <f>SUM(I85:I92)</f>
        <v>0</v>
      </c>
      <c r="J93" s="12">
        <f t="shared" ref="J93:AD93" si="7">SUM(J85:J92)</f>
        <v>0</v>
      </c>
      <c r="K93" s="12">
        <f t="shared" si="7"/>
        <v>0</v>
      </c>
      <c r="L93" s="12">
        <f t="shared" si="7"/>
        <v>0</v>
      </c>
      <c r="M93" s="12">
        <f t="shared" si="7"/>
        <v>0</v>
      </c>
      <c r="N93" s="12">
        <f t="shared" si="7"/>
        <v>320.57065</v>
      </c>
      <c r="O93" s="12">
        <f t="shared" si="7"/>
        <v>76.239499999999992</v>
      </c>
      <c r="P93" s="12">
        <f t="shared" si="7"/>
        <v>29.085999999999999</v>
      </c>
      <c r="Q93" s="12">
        <f t="shared" si="7"/>
        <v>0</v>
      </c>
      <c r="R93" s="12">
        <f t="shared" si="7"/>
        <v>0</v>
      </c>
      <c r="S93" s="12">
        <f t="shared" si="7"/>
        <v>0</v>
      </c>
      <c r="T93" s="12">
        <f t="shared" si="7"/>
        <v>0</v>
      </c>
      <c r="U93" s="12">
        <f t="shared" si="7"/>
        <v>0</v>
      </c>
      <c r="V93" s="12">
        <f t="shared" si="7"/>
        <v>280.27427</v>
      </c>
      <c r="W93" s="12">
        <f t="shared" si="7"/>
        <v>152.05426</v>
      </c>
      <c r="X93" s="12">
        <f t="shared" si="7"/>
        <v>109.77</v>
      </c>
      <c r="Y93" s="12"/>
      <c r="Z93" s="12">
        <f t="shared" si="7"/>
        <v>150</v>
      </c>
      <c r="AA93" s="12">
        <f t="shared" si="7"/>
        <v>150</v>
      </c>
      <c r="AB93" s="12">
        <f t="shared" si="7"/>
        <v>0</v>
      </c>
      <c r="AC93" s="12">
        <f t="shared" si="7"/>
        <v>0</v>
      </c>
      <c r="AD93" s="12">
        <f t="shared" si="7"/>
        <v>0</v>
      </c>
      <c r="AE93"/>
      <c r="AF93"/>
      <c r="AG93"/>
      <c r="AH93"/>
      <c r="AI93"/>
      <c r="AJ93"/>
      <c r="AK93"/>
    </row>
    <row r="94" spans="1:37" x14ac:dyDescent="0.25">
      <c r="A94" s="26">
        <v>1</v>
      </c>
      <c r="B94" s="26">
        <v>67</v>
      </c>
      <c r="C94" s="26">
        <v>672</v>
      </c>
      <c r="D94" s="26" t="s">
        <v>170</v>
      </c>
      <c r="E94" s="27" t="s">
        <v>171</v>
      </c>
      <c r="F94" s="28">
        <v>6291</v>
      </c>
      <c r="G94" s="28">
        <v>6997</v>
      </c>
      <c r="H94" s="28">
        <v>4704.6000000000004</v>
      </c>
      <c r="I94" s="28"/>
      <c r="J94" s="28"/>
      <c r="K94" s="28"/>
      <c r="L94" s="28"/>
      <c r="M94" s="28"/>
      <c r="N94" s="28">
        <v>4436</v>
      </c>
      <c r="O94" s="28">
        <v>5181</v>
      </c>
      <c r="P94" s="28">
        <v>3586.2</v>
      </c>
      <c r="Q94" s="28"/>
      <c r="R94" s="28"/>
      <c r="S94" s="28"/>
      <c r="T94" s="28"/>
      <c r="U94" s="28"/>
      <c r="V94" s="28">
        <v>3317</v>
      </c>
      <c r="W94" s="28">
        <v>3522.4</v>
      </c>
      <c r="X94" s="28">
        <v>4237</v>
      </c>
      <c r="Y94" s="28"/>
      <c r="Z94" s="28">
        <v>5084</v>
      </c>
      <c r="AA94" s="28">
        <v>4715</v>
      </c>
      <c r="AB94" s="28">
        <v>4985</v>
      </c>
      <c r="AC94" s="28">
        <v>4864</v>
      </c>
      <c r="AD94" s="28">
        <v>4944</v>
      </c>
      <c r="AE94"/>
      <c r="AF94"/>
      <c r="AG94"/>
      <c r="AH94"/>
      <c r="AI94"/>
      <c r="AJ94"/>
      <c r="AK94"/>
    </row>
    <row r="95" spans="1:37" x14ac:dyDescent="0.25">
      <c r="A95" s="7">
        <v>1</v>
      </c>
      <c r="B95" s="7">
        <v>67</v>
      </c>
      <c r="C95" s="7">
        <v>672</v>
      </c>
      <c r="D95" s="7" t="s">
        <v>172</v>
      </c>
      <c r="E95" s="8" t="s">
        <v>173</v>
      </c>
      <c r="F95" s="9"/>
      <c r="G95" s="9"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>
        <v>13.9566</v>
      </c>
      <c r="W95" s="9">
        <v>15.233459999999999</v>
      </c>
      <c r="X95" s="9">
        <v>19417.823</v>
      </c>
      <c r="Y95" s="9"/>
      <c r="Z95" s="9"/>
      <c r="AA95" s="9"/>
      <c r="AB95" s="9"/>
      <c r="AC95" s="9"/>
      <c r="AD95" s="9"/>
      <c r="AE95"/>
      <c r="AF95"/>
      <c r="AG95"/>
      <c r="AH95"/>
      <c r="AI95"/>
      <c r="AJ95"/>
      <c r="AK95"/>
    </row>
    <row r="96" spans="1:37" x14ac:dyDescent="0.25">
      <c r="A96" s="10">
        <v>1</v>
      </c>
      <c r="B96" s="10" t="s">
        <v>174</v>
      </c>
      <c r="C96" s="10"/>
      <c r="D96" s="10"/>
      <c r="E96" s="11"/>
      <c r="F96" s="12">
        <v>6291</v>
      </c>
      <c r="G96" s="12">
        <v>6997</v>
      </c>
      <c r="H96" s="12">
        <v>4704.6000000000004</v>
      </c>
      <c r="I96" s="12">
        <f>SUM(I94:I95)</f>
        <v>0</v>
      </c>
      <c r="J96" s="12">
        <f t="shared" ref="J96:AD96" si="8">SUM(J94:J95)</f>
        <v>0</v>
      </c>
      <c r="K96" s="12">
        <f t="shared" si="8"/>
        <v>0</v>
      </c>
      <c r="L96" s="12">
        <f t="shared" si="8"/>
        <v>0</v>
      </c>
      <c r="M96" s="12">
        <f t="shared" si="8"/>
        <v>0</v>
      </c>
      <c r="N96" s="12">
        <f t="shared" si="8"/>
        <v>4436</v>
      </c>
      <c r="O96" s="12">
        <f t="shared" si="8"/>
        <v>5181</v>
      </c>
      <c r="P96" s="12">
        <f t="shared" si="8"/>
        <v>3586.2</v>
      </c>
      <c r="Q96" s="12">
        <f t="shared" si="8"/>
        <v>0</v>
      </c>
      <c r="R96" s="12">
        <f t="shared" si="8"/>
        <v>0</v>
      </c>
      <c r="S96" s="12">
        <f t="shared" si="8"/>
        <v>0</v>
      </c>
      <c r="T96" s="12">
        <f t="shared" si="8"/>
        <v>0</v>
      </c>
      <c r="U96" s="12">
        <f t="shared" si="8"/>
        <v>0</v>
      </c>
      <c r="V96" s="12">
        <f t="shared" si="8"/>
        <v>3330.9566</v>
      </c>
      <c r="W96" s="12">
        <f t="shared" si="8"/>
        <v>3537.63346</v>
      </c>
      <c r="X96" s="12">
        <f t="shared" si="8"/>
        <v>23654.823</v>
      </c>
      <c r="Y96" s="12"/>
      <c r="Z96" s="12">
        <f t="shared" si="8"/>
        <v>5084</v>
      </c>
      <c r="AA96" s="12">
        <f t="shared" si="8"/>
        <v>4715</v>
      </c>
      <c r="AB96" s="12">
        <f t="shared" si="8"/>
        <v>4985</v>
      </c>
      <c r="AC96" s="12">
        <f t="shared" si="8"/>
        <v>4864</v>
      </c>
      <c r="AD96" s="12">
        <f t="shared" si="8"/>
        <v>4944</v>
      </c>
      <c r="AE96"/>
      <c r="AF96"/>
      <c r="AG96"/>
      <c r="AH96"/>
      <c r="AI96"/>
      <c r="AJ96"/>
      <c r="AK96"/>
    </row>
    <row r="97" spans="1:37" x14ac:dyDescent="0.25">
      <c r="A97" s="10">
        <v>1</v>
      </c>
      <c r="B97" s="10"/>
      <c r="C97" s="10"/>
      <c r="D97" s="10"/>
      <c r="E97" s="11" t="s">
        <v>222</v>
      </c>
      <c r="F97" s="12">
        <v>6826.3725999999997</v>
      </c>
      <c r="G97" s="12">
        <v>7282.6637499999997</v>
      </c>
      <c r="H97" s="12">
        <f>H84+H93+H96</f>
        <v>4798</v>
      </c>
      <c r="I97" s="12">
        <f t="shared" ref="I97:AD97" si="9">I84+I93+I96</f>
        <v>0</v>
      </c>
      <c r="J97" s="12">
        <f t="shared" si="9"/>
        <v>0</v>
      </c>
      <c r="K97" s="12">
        <f t="shared" si="9"/>
        <v>0</v>
      </c>
      <c r="L97" s="12">
        <f t="shared" si="9"/>
        <v>0</v>
      </c>
      <c r="M97" s="12">
        <f t="shared" si="9"/>
        <v>0</v>
      </c>
      <c r="N97" s="12">
        <f t="shared" si="9"/>
        <v>4831.8706499999998</v>
      </c>
      <c r="O97" s="12">
        <f t="shared" si="9"/>
        <v>5398.2184999999999</v>
      </c>
      <c r="P97" s="12">
        <f t="shared" si="9"/>
        <v>3689.2359999999999</v>
      </c>
      <c r="Q97" s="12">
        <f t="shared" si="9"/>
        <v>0</v>
      </c>
      <c r="R97" s="12">
        <f t="shared" si="9"/>
        <v>0</v>
      </c>
      <c r="S97" s="12">
        <f t="shared" si="9"/>
        <v>0</v>
      </c>
      <c r="T97" s="12">
        <f t="shared" si="9"/>
        <v>0</v>
      </c>
      <c r="U97" s="12">
        <f t="shared" si="9"/>
        <v>0</v>
      </c>
      <c r="V97" s="12">
        <f t="shared" si="9"/>
        <v>4918.3308699999998</v>
      </c>
      <c r="W97" s="12">
        <f t="shared" si="9"/>
        <v>5648.8317200000001</v>
      </c>
      <c r="X97" s="12">
        <f t="shared" si="9"/>
        <v>25801.807000000001</v>
      </c>
      <c r="Y97" s="12"/>
      <c r="Z97" s="12">
        <f t="shared" si="9"/>
        <v>7144</v>
      </c>
      <c r="AA97" s="12">
        <f t="shared" si="9"/>
        <v>7285</v>
      </c>
      <c r="AB97" s="12">
        <f t="shared" si="9"/>
        <v>7385</v>
      </c>
      <c r="AC97" s="12">
        <f t="shared" si="9"/>
        <v>7264</v>
      </c>
      <c r="AD97" s="12">
        <f t="shared" si="9"/>
        <v>7344</v>
      </c>
      <c r="AE97"/>
      <c r="AF97"/>
      <c r="AG97"/>
      <c r="AH97"/>
      <c r="AI97"/>
      <c r="AJ97"/>
      <c r="AK97"/>
    </row>
    <row r="98" spans="1:37" x14ac:dyDescent="0.25">
      <c r="A98" s="10">
        <v>1</v>
      </c>
      <c r="B98" s="10"/>
      <c r="C98" s="10"/>
      <c r="D98" s="10"/>
      <c r="E98" s="11" t="s">
        <v>223</v>
      </c>
      <c r="F98" s="12">
        <v>6819.2406700000001</v>
      </c>
      <c r="G98" s="12">
        <v>7237.6022700000003</v>
      </c>
      <c r="H98" s="12">
        <f>H27+H51+H62+H65+H70+H72</f>
        <v>1603.2162699999999</v>
      </c>
      <c r="I98" s="12">
        <f t="shared" ref="I98:AD98" si="10">I27+I51+I62+I65+I70+I72</f>
        <v>0</v>
      </c>
      <c r="J98" s="12">
        <f t="shared" si="10"/>
        <v>0</v>
      </c>
      <c r="K98" s="12">
        <f t="shared" si="10"/>
        <v>0</v>
      </c>
      <c r="L98" s="12">
        <f t="shared" si="10"/>
        <v>0</v>
      </c>
      <c r="M98" s="12">
        <f t="shared" si="10"/>
        <v>0</v>
      </c>
      <c r="N98" s="12">
        <f t="shared" si="10"/>
        <v>4831.6844099999998</v>
      </c>
      <c r="O98" s="12">
        <f t="shared" si="10"/>
        <v>5395.27585</v>
      </c>
      <c r="P98" s="12">
        <f t="shared" si="10"/>
        <v>2765.8212899999999</v>
      </c>
      <c r="Q98" s="12">
        <f t="shared" si="10"/>
        <v>0</v>
      </c>
      <c r="R98" s="12">
        <f t="shared" si="10"/>
        <v>0</v>
      </c>
      <c r="S98" s="12">
        <f t="shared" si="10"/>
        <v>0</v>
      </c>
      <c r="T98" s="12">
        <f t="shared" si="10"/>
        <v>0</v>
      </c>
      <c r="U98" s="12">
        <f t="shared" si="10"/>
        <v>0</v>
      </c>
      <c r="V98" s="12">
        <f t="shared" si="10"/>
        <v>4918.3308700000007</v>
      </c>
      <c r="W98" s="12">
        <f t="shared" si="10"/>
        <v>5648.8317200000001</v>
      </c>
      <c r="X98" s="12">
        <f t="shared" si="10"/>
        <v>23862.021919999996</v>
      </c>
      <c r="Y98" s="12"/>
      <c r="Z98" s="12">
        <f t="shared" si="10"/>
        <v>7144</v>
      </c>
      <c r="AA98" s="12">
        <f t="shared" si="10"/>
        <v>7285</v>
      </c>
      <c r="AB98" s="12">
        <f t="shared" si="10"/>
        <v>7385</v>
      </c>
      <c r="AC98" s="12">
        <f t="shared" si="10"/>
        <v>7264</v>
      </c>
      <c r="AD98" s="12">
        <f t="shared" si="10"/>
        <v>7344</v>
      </c>
      <c r="AE98"/>
      <c r="AF98"/>
      <c r="AG98"/>
      <c r="AH98"/>
      <c r="AI98"/>
      <c r="AJ98"/>
      <c r="AK98"/>
    </row>
    <row r="99" spans="1:37" x14ac:dyDescent="0.25">
      <c r="A99" s="10">
        <v>1</v>
      </c>
      <c r="B99" s="10"/>
      <c r="C99" s="10"/>
      <c r="D99" s="10"/>
      <c r="E99" s="11" t="s">
        <v>224</v>
      </c>
      <c r="F99" s="12">
        <v>7.1319299999999997</v>
      </c>
      <c r="G99" s="12">
        <v>45.061480000000003</v>
      </c>
      <c r="H99" s="12">
        <f>H97-H98</f>
        <v>3194.7837300000001</v>
      </c>
      <c r="I99" s="12">
        <f t="shared" ref="I99:AD99" si="11">I97-I98</f>
        <v>0</v>
      </c>
      <c r="J99" s="12">
        <f t="shared" si="11"/>
        <v>0</v>
      </c>
      <c r="K99" s="12">
        <f t="shared" si="11"/>
        <v>0</v>
      </c>
      <c r="L99" s="12">
        <f t="shared" si="11"/>
        <v>0</v>
      </c>
      <c r="M99" s="12">
        <f t="shared" si="11"/>
        <v>0</v>
      </c>
      <c r="N99" s="12">
        <f t="shared" si="11"/>
        <v>0.18623999999999796</v>
      </c>
      <c r="O99" s="12">
        <f t="shared" si="11"/>
        <v>2.9426499999999578</v>
      </c>
      <c r="P99" s="12">
        <f t="shared" si="11"/>
        <v>923.41471000000001</v>
      </c>
      <c r="Q99" s="12">
        <f t="shared" si="11"/>
        <v>0</v>
      </c>
      <c r="R99" s="12">
        <f t="shared" si="11"/>
        <v>0</v>
      </c>
      <c r="S99" s="12">
        <f t="shared" si="11"/>
        <v>0</v>
      </c>
      <c r="T99" s="12">
        <f t="shared" si="11"/>
        <v>0</v>
      </c>
      <c r="U99" s="12">
        <f t="shared" si="11"/>
        <v>0</v>
      </c>
      <c r="V99" s="12">
        <f t="shared" si="11"/>
        <v>0</v>
      </c>
      <c r="W99" s="12">
        <f t="shared" si="11"/>
        <v>0</v>
      </c>
      <c r="X99" s="12">
        <f t="shared" si="11"/>
        <v>1939.7850800000051</v>
      </c>
      <c r="Y99" s="12"/>
      <c r="Z99" s="12">
        <f t="shared" si="11"/>
        <v>0</v>
      </c>
      <c r="AA99" s="12">
        <f t="shared" si="11"/>
        <v>0</v>
      </c>
      <c r="AB99" s="12">
        <f t="shared" si="11"/>
        <v>0</v>
      </c>
      <c r="AC99" s="12">
        <f t="shared" si="11"/>
        <v>0</v>
      </c>
      <c r="AD99" s="12">
        <f t="shared" si="11"/>
        <v>0</v>
      </c>
      <c r="AE99"/>
      <c r="AF99"/>
      <c r="AG99"/>
      <c r="AH99"/>
      <c r="AI99"/>
      <c r="AJ99"/>
      <c r="AK99"/>
    </row>
    <row r="100" spans="1:37" x14ac:dyDescent="0.25">
      <c r="A100" s="19"/>
      <c r="B100" s="20"/>
      <c r="C100" s="19"/>
      <c r="D100" s="19"/>
      <c r="E100" s="21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/>
      <c r="AF100"/>
      <c r="AG100"/>
      <c r="AH100"/>
      <c r="AI100"/>
      <c r="AJ100"/>
      <c r="AK100"/>
    </row>
    <row r="101" spans="1:37" x14ac:dyDescent="0.25">
      <c r="A101" s="15">
        <v>2</v>
      </c>
      <c r="B101" s="16" t="s">
        <v>219</v>
      </c>
      <c r="C101" s="15"/>
      <c r="D101" s="15"/>
      <c r="E101" s="17"/>
      <c r="F101" s="18"/>
      <c r="G101" s="18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/>
      <c r="AF101"/>
      <c r="AG101"/>
      <c r="AH101"/>
      <c r="AI101"/>
      <c r="AJ101"/>
      <c r="AK101"/>
    </row>
    <row r="102" spans="1:37" x14ac:dyDescent="0.25">
      <c r="A102" s="7">
        <v>2</v>
      </c>
      <c r="B102" s="7">
        <v>50</v>
      </c>
      <c r="C102" s="7">
        <v>501</v>
      </c>
      <c r="D102" s="7" t="s">
        <v>175</v>
      </c>
      <c r="E102" s="8" t="s">
        <v>176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>
        <v>0</v>
      </c>
      <c r="X102" s="9"/>
      <c r="Y102" s="9"/>
      <c r="Z102" s="9"/>
      <c r="AA102" s="9"/>
      <c r="AB102" s="9"/>
      <c r="AC102" s="9"/>
      <c r="AD102" s="9"/>
      <c r="AE102"/>
      <c r="AF102"/>
      <c r="AG102"/>
      <c r="AH102"/>
      <c r="AI102"/>
      <c r="AJ102"/>
      <c r="AK102"/>
    </row>
    <row r="103" spans="1:37" x14ac:dyDescent="0.25">
      <c r="A103" s="7">
        <v>2</v>
      </c>
      <c r="B103" s="7">
        <v>50</v>
      </c>
      <c r="C103" s="7">
        <v>501</v>
      </c>
      <c r="D103" s="7" t="s">
        <v>177</v>
      </c>
      <c r="E103" s="8" t="s">
        <v>178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/>
      <c r="AF103"/>
      <c r="AG103"/>
      <c r="AH103"/>
      <c r="AI103"/>
      <c r="AJ103"/>
      <c r="AK103"/>
    </row>
    <row r="104" spans="1:37" x14ac:dyDescent="0.25">
      <c r="A104" s="7">
        <v>2</v>
      </c>
      <c r="B104" s="7">
        <v>50</v>
      </c>
      <c r="C104" s="7">
        <v>501</v>
      </c>
      <c r="D104" s="7" t="s">
        <v>179</v>
      </c>
      <c r="E104" s="8" t="s">
        <v>180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>
        <v>74.408959999999993</v>
      </c>
      <c r="W104" s="9">
        <v>80.200289999999995</v>
      </c>
      <c r="X104" s="9">
        <v>51.969000000000001</v>
      </c>
      <c r="Y104" s="9"/>
      <c r="Z104" s="9"/>
      <c r="AA104" s="9"/>
      <c r="AB104" s="9"/>
      <c r="AC104" s="9"/>
      <c r="AD104" s="9"/>
      <c r="AE104"/>
      <c r="AF104"/>
      <c r="AG104"/>
      <c r="AH104"/>
      <c r="AI104"/>
      <c r="AJ104"/>
      <c r="AK104"/>
    </row>
    <row r="105" spans="1:37" x14ac:dyDescent="0.25">
      <c r="A105" s="7">
        <v>2</v>
      </c>
      <c r="B105" s="7">
        <v>50</v>
      </c>
      <c r="C105" s="7">
        <v>501</v>
      </c>
      <c r="D105" s="7" t="s">
        <v>181</v>
      </c>
      <c r="E105" s="8" t="s">
        <v>182</v>
      </c>
      <c r="F105" s="9"/>
      <c r="G105" s="9"/>
      <c r="H105" s="9"/>
      <c r="I105" s="9"/>
      <c r="J105" s="9"/>
      <c r="K105" s="9"/>
      <c r="L105" s="9"/>
      <c r="M105" s="9"/>
      <c r="N105" s="9">
        <v>21.271999999999998</v>
      </c>
      <c r="O105" s="9">
        <v>72.004000000000005</v>
      </c>
      <c r="P105" s="9">
        <v>27.12</v>
      </c>
      <c r="Q105" s="9"/>
      <c r="R105" s="9"/>
      <c r="S105" s="9"/>
      <c r="T105" s="9"/>
      <c r="U105" s="9"/>
      <c r="V105" s="9"/>
      <c r="W105" s="9">
        <v>11.953709999999999</v>
      </c>
      <c r="X105" s="9"/>
      <c r="Y105" s="9"/>
      <c r="Z105" s="9"/>
      <c r="AA105" s="9"/>
      <c r="AB105" s="9"/>
      <c r="AC105" s="9"/>
      <c r="AD105" s="9"/>
      <c r="AE105"/>
      <c r="AF105"/>
      <c r="AG105"/>
      <c r="AH105"/>
      <c r="AI105"/>
      <c r="AJ105"/>
      <c r="AK105"/>
    </row>
    <row r="106" spans="1:37" x14ac:dyDescent="0.25">
      <c r="A106" s="7">
        <v>2</v>
      </c>
      <c r="B106" s="7">
        <v>50</v>
      </c>
      <c r="C106" s="7">
        <v>502</v>
      </c>
      <c r="D106" s="7" t="s">
        <v>183</v>
      </c>
      <c r="E106" s="8" t="s">
        <v>42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/>
      <c r="AF106"/>
      <c r="AG106"/>
      <c r="AH106"/>
      <c r="AI106"/>
      <c r="AJ106"/>
      <c r="AK106"/>
    </row>
    <row r="107" spans="1:37" x14ac:dyDescent="0.25">
      <c r="A107" s="7">
        <v>2</v>
      </c>
      <c r="B107" s="7">
        <v>50</v>
      </c>
      <c r="C107" s="7">
        <v>502</v>
      </c>
      <c r="D107" s="7" t="s">
        <v>184</v>
      </c>
      <c r="E107" s="8" t="s">
        <v>44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/>
      <c r="AF107"/>
      <c r="AG107"/>
      <c r="AH107"/>
      <c r="AI107"/>
      <c r="AJ107"/>
      <c r="AK107"/>
    </row>
    <row r="108" spans="1:37" x14ac:dyDescent="0.25">
      <c r="A108" s="7">
        <v>2</v>
      </c>
      <c r="B108" s="7">
        <v>50</v>
      </c>
      <c r="C108" s="7">
        <v>502</v>
      </c>
      <c r="D108" s="7" t="s">
        <v>185</v>
      </c>
      <c r="E108" s="8" t="s">
        <v>48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/>
      <c r="AF108"/>
      <c r="AG108"/>
      <c r="AH108"/>
      <c r="AI108"/>
      <c r="AJ108"/>
      <c r="AK108"/>
    </row>
    <row r="109" spans="1:37" x14ac:dyDescent="0.25">
      <c r="A109" s="10">
        <v>2</v>
      </c>
      <c r="B109" s="10" t="s">
        <v>51</v>
      </c>
      <c r="C109" s="10"/>
      <c r="D109" s="10"/>
      <c r="E109" s="11"/>
      <c r="F109" s="12">
        <v>0</v>
      </c>
      <c r="G109" s="12">
        <v>0</v>
      </c>
      <c r="H109" s="12">
        <v>0</v>
      </c>
      <c r="I109" s="12"/>
      <c r="J109" s="12"/>
      <c r="K109" s="12"/>
      <c r="L109" s="12"/>
      <c r="M109" s="12"/>
      <c r="N109" s="12">
        <v>21.271999999999998</v>
      </c>
      <c r="O109" s="12">
        <v>72.004000000000005</v>
      </c>
      <c r="P109" s="12">
        <v>27.12</v>
      </c>
      <c r="Q109" s="12"/>
      <c r="R109" s="12"/>
      <c r="S109" s="12"/>
      <c r="T109" s="12"/>
      <c r="U109" s="12"/>
      <c r="V109" s="12">
        <v>74.408959999999993</v>
      </c>
      <c r="W109" s="12">
        <v>92.153999999999996</v>
      </c>
      <c r="X109" s="12">
        <f>SUM(X102:X108)</f>
        <v>51.969000000000001</v>
      </c>
      <c r="Y109" s="12"/>
      <c r="Z109" s="12"/>
      <c r="AA109" s="12"/>
      <c r="AB109" s="12"/>
      <c r="AC109" s="12"/>
      <c r="AD109" s="12"/>
      <c r="AE109"/>
      <c r="AF109"/>
      <c r="AG109"/>
      <c r="AH109"/>
      <c r="AI109"/>
      <c r="AJ109"/>
      <c r="AK109"/>
    </row>
    <row r="110" spans="1:37" x14ac:dyDescent="0.25">
      <c r="A110" s="7">
        <v>2</v>
      </c>
      <c r="B110" s="7">
        <v>51</v>
      </c>
      <c r="C110" s="7">
        <v>518</v>
      </c>
      <c r="D110" s="7" t="s">
        <v>186</v>
      </c>
      <c r="E110" s="8" t="s">
        <v>187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/>
      <c r="AF110"/>
      <c r="AG110"/>
      <c r="AH110"/>
      <c r="AI110"/>
      <c r="AJ110"/>
      <c r="AK110"/>
    </row>
    <row r="111" spans="1:37" x14ac:dyDescent="0.25">
      <c r="A111" s="7">
        <v>2</v>
      </c>
      <c r="B111" s="7">
        <v>51</v>
      </c>
      <c r="C111" s="7">
        <v>518</v>
      </c>
      <c r="D111" s="7" t="s">
        <v>188</v>
      </c>
      <c r="E111" s="8" t="s">
        <v>75</v>
      </c>
      <c r="F111" s="9"/>
      <c r="G111" s="9"/>
      <c r="H111" s="9"/>
      <c r="I111" s="9"/>
      <c r="J111" s="9"/>
      <c r="K111" s="9"/>
      <c r="L111" s="9"/>
      <c r="M111" s="9"/>
      <c r="N111" s="9">
        <v>5.46</v>
      </c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/>
      <c r="AF111"/>
      <c r="AG111"/>
      <c r="AH111"/>
      <c r="AI111"/>
      <c r="AJ111"/>
      <c r="AK111"/>
    </row>
    <row r="112" spans="1:37" x14ac:dyDescent="0.25">
      <c r="A112" s="10">
        <v>2</v>
      </c>
      <c r="B112" s="10" t="s">
        <v>97</v>
      </c>
      <c r="C112" s="10"/>
      <c r="D112" s="10"/>
      <c r="E112" s="11"/>
      <c r="F112" s="12">
        <v>0</v>
      </c>
      <c r="G112" s="12">
        <v>0</v>
      </c>
      <c r="H112" s="12">
        <v>0</v>
      </c>
      <c r="I112" s="12"/>
      <c r="J112" s="12"/>
      <c r="K112" s="12"/>
      <c r="L112" s="12"/>
      <c r="M112" s="12"/>
      <c r="N112" s="12">
        <v>5.46</v>
      </c>
      <c r="O112" s="12">
        <v>0</v>
      </c>
      <c r="P112" s="12">
        <v>0</v>
      </c>
      <c r="Q112" s="12"/>
      <c r="R112" s="12"/>
      <c r="S112" s="12"/>
      <c r="T112" s="12"/>
      <c r="U112" s="12"/>
      <c r="V112" s="12">
        <v>0</v>
      </c>
      <c r="W112" s="12">
        <v>0</v>
      </c>
      <c r="X112" s="12">
        <v>0</v>
      </c>
      <c r="Y112" s="12"/>
      <c r="Z112" s="12"/>
      <c r="AA112" s="12"/>
      <c r="AB112" s="12"/>
      <c r="AC112" s="12"/>
      <c r="AD112" s="12"/>
      <c r="AE112"/>
      <c r="AF112"/>
      <c r="AG112"/>
      <c r="AH112"/>
      <c r="AI112"/>
      <c r="AJ112"/>
      <c r="AK112"/>
    </row>
    <row r="113" spans="1:37" x14ac:dyDescent="0.25">
      <c r="A113" s="7">
        <v>2</v>
      </c>
      <c r="B113" s="7">
        <v>52</v>
      </c>
      <c r="C113" s="7">
        <v>521</v>
      </c>
      <c r="D113" s="7" t="s">
        <v>189</v>
      </c>
      <c r="E113" s="8" t="s">
        <v>99</v>
      </c>
      <c r="F113" s="9">
        <v>32.700000000000003</v>
      </c>
      <c r="G113" s="9">
        <v>20.8</v>
      </c>
      <c r="H113" s="9">
        <v>74.2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/>
      <c r="AF113"/>
      <c r="AG113"/>
      <c r="AH113"/>
      <c r="AI113"/>
      <c r="AJ113"/>
      <c r="AK113"/>
    </row>
    <row r="114" spans="1:37" x14ac:dyDescent="0.25">
      <c r="A114" s="7">
        <v>2</v>
      </c>
      <c r="B114" s="7">
        <v>52</v>
      </c>
      <c r="C114" s="7">
        <v>521</v>
      </c>
      <c r="D114" s="7" t="s">
        <v>190</v>
      </c>
      <c r="E114" s="8" t="s">
        <v>101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>
        <v>38.862000000000002</v>
      </c>
      <c r="W114" s="9">
        <v>46.374000000000002</v>
      </c>
      <c r="X114" s="9">
        <v>29.173999999999999</v>
      </c>
      <c r="Y114" s="9"/>
      <c r="Z114" s="9"/>
      <c r="AA114" s="9"/>
      <c r="AB114" s="9"/>
      <c r="AC114" s="9"/>
      <c r="AD114" s="9"/>
      <c r="AE114"/>
      <c r="AF114"/>
      <c r="AG114"/>
      <c r="AH114"/>
      <c r="AI114"/>
      <c r="AJ114"/>
      <c r="AK114"/>
    </row>
    <row r="115" spans="1:37" x14ac:dyDescent="0.25">
      <c r="A115" s="7">
        <v>2</v>
      </c>
      <c r="B115" s="7">
        <v>52</v>
      </c>
      <c r="C115" s="7">
        <v>524</v>
      </c>
      <c r="D115" s="7" t="s">
        <v>191</v>
      </c>
      <c r="E115" s="8" t="s">
        <v>103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/>
      <c r="AF115"/>
      <c r="AG115"/>
      <c r="AH115"/>
      <c r="AI115"/>
      <c r="AJ115"/>
      <c r="AK115"/>
    </row>
    <row r="116" spans="1:37" x14ac:dyDescent="0.25">
      <c r="A116" s="7">
        <v>2</v>
      </c>
      <c r="B116" s="7">
        <v>52</v>
      </c>
      <c r="C116" s="7">
        <v>524</v>
      </c>
      <c r="D116" s="7" t="s">
        <v>192</v>
      </c>
      <c r="E116" s="8" t="s">
        <v>105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/>
      <c r="AF116"/>
      <c r="AG116"/>
      <c r="AH116"/>
      <c r="AI116"/>
      <c r="AJ116"/>
      <c r="AK116"/>
    </row>
    <row r="117" spans="1:37" x14ac:dyDescent="0.25">
      <c r="A117" s="7">
        <v>2</v>
      </c>
      <c r="B117" s="7">
        <v>52</v>
      </c>
      <c r="C117" s="7">
        <v>525</v>
      </c>
      <c r="D117" s="7" t="s">
        <v>193</v>
      </c>
      <c r="E117" s="8" t="s">
        <v>107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/>
      <c r="AF117"/>
      <c r="AG117"/>
      <c r="AH117"/>
      <c r="AI117"/>
      <c r="AJ117"/>
      <c r="AK117"/>
    </row>
    <row r="118" spans="1:37" x14ac:dyDescent="0.25">
      <c r="A118" s="7">
        <v>2</v>
      </c>
      <c r="B118" s="7">
        <v>52</v>
      </c>
      <c r="C118" s="7">
        <v>527</v>
      </c>
      <c r="D118" s="7" t="s">
        <v>194</v>
      </c>
      <c r="E118" s="8" t="s">
        <v>195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/>
      <c r="AF118"/>
      <c r="AG118"/>
      <c r="AH118"/>
      <c r="AI118"/>
      <c r="AJ118"/>
      <c r="AK118"/>
    </row>
    <row r="119" spans="1:37" x14ac:dyDescent="0.25">
      <c r="A119" s="10">
        <v>2</v>
      </c>
      <c r="B119" s="10" t="s">
        <v>113</v>
      </c>
      <c r="C119" s="10"/>
      <c r="D119" s="10"/>
      <c r="E119" s="11"/>
      <c r="F119" s="12">
        <v>32.700000000000003</v>
      </c>
      <c r="G119" s="12">
        <v>20.8</v>
      </c>
      <c r="H119" s="12">
        <v>74.2</v>
      </c>
      <c r="I119" s="12"/>
      <c r="J119" s="12"/>
      <c r="K119" s="12"/>
      <c r="L119" s="12"/>
      <c r="M119" s="12"/>
      <c r="N119" s="12">
        <v>0</v>
      </c>
      <c r="O119" s="12">
        <v>0</v>
      </c>
      <c r="P119" s="12">
        <v>0</v>
      </c>
      <c r="Q119" s="12"/>
      <c r="R119" s="12"/>
      <c r="S119" s="12"/>
      <c r="T119" s="12"/>
      <c r="U119" s="12"/>
      <c r="V119" s="12">
        <v>38.862000000000002</v>
      </c>
      <c r="W119" s="12">
        <v>46.374000000000002</v>
      </c>
      <c r="X119" s="12">
        <f>SUM(X113:X118)</f>
        <v>29.173999999999999</v>
      </c>
      <c r="Y119" s="12"/>
      <c r="Z119" s="12"/>
      <c r="AA119" s="12"/>
      <c r="AB119" s="12"/>
      <c r="AC119" s="12"/>
      <c r="AD119" s="12"/>
      <c r="AE119"/>
      <c r="AF119"/>
      <c r="AG119"/>
      <c r="AH119"/>
      <c r="AI119"/>
      <c r="AJ119"/>
      <c r="AK119"/>
    </row>
    <row r="120" spans="1:37" x14ac:dyDescent="0.25">
      <c r="A120" s="7">
        <v>2</v>
      </c>
      <c r="B120" s="7">
        <v>54</v>
      </c>
      <c r="C120" s="7">
        <v>542</v>
      </c>
      <c r="D120" s="7" t="s">
        <v>196</v>
      </c>
      <c r="E120" s="8" t="s">
        <v>197</v>
      </c>
      <c r="F120" s="9">
        <v>2.101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/>
      <c r="AF120"/>
      <c r="AG120"/>
      <c r="AH120"/>
      <c r="AI120"/>
      <c r="AJ120"/>
      <c r="AK120"/>
    </row>
    <row r="121" spans="1:37" x14ac:dyDescent="0.25">
      <c r="A121" s="10">
        <v>2</v>
      </c>
      <c r="B121" s="10" t="s">
        <v>118</v>
      </c>
      <c r="C121" s="10"/>
      <c r="D121" s="10"/>
      <c r="E121" s="11"/>
      <c r="F121" s="12">
        <v>2.101</v>
      </c>
      <c r="G121" s="12">
        <v>0</v>
      </c>
      <c r="H121" s="12">
        <v>0</v>
      </c>
      <c r="I121" s="12"/>
      <c r="J121" s="12"/>
      <c r="K121" s="12"/>
      <c r="L121" s="12"/>
      <c r="M121" s="12"/>
      <c r="N121" s="12">
        <v>0</v>
      </c>
      <c r="O121" s="12">
        <v>0</v>
      </c>
      <c r="P121" s="12">
        <v>0</v>
      </c>
      <c r="Q121" s="12"/>
      <c r="R121" s="12"/>
      <c r="S121" s="12"/>
      <c r="T121" s="12"/>
      <c r="U121" s="12"/>
      <c r="V121" s="12">
        <v>0</v>
      </c>
      <c r="W121" s="12">
        <v>0</v>
      </c>
      <c r="X121" s="12">
        <v>0</v>
      </c>
      <c r="Y121" s="12"/>
      <c r="Z121" s="12"/>
      <c r="AA121" s="12"/>
      <c r="AB121" s="12"/>
      <c r="AC121" s="12"/>
      <c r="AD121" s="12"/>
      <c r="AE121"/>
      <c r="AF121"/>
      <c r="AG121"/>
      <c r="AH121"/>
      <c r="AI121"/>
      <c r="AJ121"/>
      <c r="AK121"/>
    </row>
    <row r="122" spans="1:37" x14ac:dyDescent="0.25">
      <c r="A122" s="7">
        <v>2</v>
      </c>
      <c r="B122" s="7">
        <v>55</v>
      </c>
      <c r="C122" s="7">
        <v>558</v>
      </c>
      <c r="D122" s="7" t="s">
        <v>198</v>
      </c>
      <c r="E122" s="8" t="s">
        <v>124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/>
      <c r="AF122"/>
      <c r="AG122"/>
      <c r="AH122"/>
      <c r="AI122"/>
      <c r="AJ122"/>
      <c r="AK122"/>
    </row>
    <row r="123" spans="1:37" x14ac:dyDescent="0.25">
      <c r="A123" s="10">
        <v>2</v>
      </c>
      <c r="B123" s="10" t="s">
        <v>127</v>
      </c>
      <c r="C123" s="10"/>
      <c r="D123" s="10"/>
      <c r="E123" s="11"/>
      <c r="F123" s="12">
        <v>0</v>
      </c>
      <c r="G123" s="12">
        <v>0</v>
      </c>
      <c r="H123" s="12">
        <v>0</v>
      </c>
      <c r="I123" s="12"/>
      <c r="J123" s="12"/>
      <c r="K123" s="12"/>
      <c r="L123" s="12"/>
      <c r="M123" s="12"/>
      <c r="N123" s="12">
        <v>0</v>
      </c>
      <c r="O123" s="12">
        <v>0</v>
      </c>
      <c r="P123" s="12">
        <v>0</v>
      </c>
      <c r="Q123" s="12"/>
      <c r="R123" s="12"/>
      <c r="S123" s="12"/>
      <c r="T123" s="12"/>
      <c r="U123" s="12"/>
      <c r="V123" s="12">
        <v>0</v>
      </c>
      <c r="W123" s="12">
        <v>0</v>
      </c>
      <c r="X123" s="12">
        <v>0</v>
      </c>
      <c r="Y123" s="12"/>
      <c r="Z123" s="12"/>
      <c r="AA123" s="12"/>
      <c r="AB123" s="12"/>
      <c r="AC123" s="12"/>
      <c r="AD123" s="12"/>
      <c r="AE123"/>
      <c r="AF123"/>
      <c r="AG123"/>
      <c r="AH123"/>
      <c r="AI123"/>
      <c r="AJ123"/>
      <c r="AK123"/>
    </row>
    <row r="124" spans="1:37" x14ac:dyDescent="0.25">
      <c r="A124" s="7">
        <v>2</v>
      </c>
      <c r="B124" s="7">
        <v>60</v>
      </c>
      <c r="C124" s="7">
        <v>601</v>
      </c>
      <c r="D124" s="7" t="s">
        <v>199</v>
      </c>
      <c r="E124" s="8" t="s">
        <v>200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/>
      <c r="AF124"/>
      <c r="AG124"/>
      <c r="AH124"/>
      <c r="AI124"/>
      <c r="AJ124"/>
      <c r="AK124"/>
    </row>
    <row r="125" spans="1:37" x14ac:dyDescent="0.25">
      <c r="A125" s="7">
        <v>2</v>
      </c>
      <c r="B125" s="7">
        <v>60</v>
      </c>
      <c r="C125" s="7">
        <v>602</v>
      </c>
      <c r="D125" s="7" t="s">
        <v>201</v>
      </c>
      <c r="E125" s="8" t="s">
        <v>202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>
        <v>0.84399999999999997</v>
      </c>
      <c r="W125" s="9">
        <v>1.383</v>
      </c>
      <c r="X125" s="9">
        <v>0</v>
      </c>
      <c r="Y125" s="9"/>
      <c r="Z125" s="9"/>
      <c r="AA125" s="9"/>
      <c r="AB125" s="9"/>
      <c r="AC125" s="9"/>
      <c r="AD125" s="9"/>
      <c r="AE125"/>
      <c r="AF125"/>
      <c r="AG125"/>
      <c r="AH125"/>
      <c r="AI125"/>
      <c r="AJ125"/>
      <c r="AK125"/>
    </row>
    <row r="126" spans="1:37" x14ac:dyDescent="0.25">
      <c r="A126" s="7">
        <v>2</v>
      </c>
      <c r="B126" s="7">
        <v>60</v>
      </c>
      <c r="C126" s="7">
        <v>602</v>
      </c>
      <c r="D126" s="7" t="s">
        <v>203</v>
      </c>
      <c r="E126" s="8" t="s">
        <v>204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>
        <v>128.55699999999999</v>
      </c>
      <c r="W126" s="9">
        <v>137.14500000000001</v>
      </c>
      <c r="X126" s="9">
        <v>94.433000000000007</v>
      </c>
      <c r="Y126" s="9"/>
      <c r="Z126" s="9"/>
      <c r="AA126" s="9"/>
      <c r="AB126" s="9"/>
      <c r="AC126" s="9"/>
      <c r="AD126" s="9"/>
      <c r="AE126"/>
      <c r="AF126"/>
      <c r="AG126"/>
      <c r="AH126"/>
      <c r="AI126"/>
      <c r="AJ126"/>
      <c r="AK126"/>
    </row>
    <row r="127" spans="1:37" x14ac:dyDescent="0.25">
      <c r="A127" s="7">
        <v>2</v>
      </c>
      <c r="B127" s="7">
        <v>60</v>
      </c>
      <c r="C127" s="7">
        <v>603</v>
      </c>
      <c r="D127" s="7" t="s">
        <v>205</v>
      </c>
      <c r="E127" s="8" t="s">
        <v>206</v>
      </c>
      <c r="F127" s="9">
        <v>106.3049</v>
      </c>
      <c r="G127" s="9">
        <v>95.325000000000003</v>
      </c>
      <c r="H127" s="9">
        <v>74.2</v>
      </c>
      <c r="I127" s="9"/>
      <c r="J127" s="9"/>
      <c r="K127" s="9"/>
      <c r="L127" s="9"/>
      <c r="M127" s="9"/>
      <c r="N127" s="9">
        <v>26.977</v>
      </c>
      <c r="O127" s="9">
        <v>72.004000000000005</v>
      </c>
      <c r="P127" s="9">
        <v>27.672999999999998</v>
      </c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/>
      <c r="AF127"/>
      <c r="AG127"/>
      <c r="AH127"/>
      <c r="AI127"/>
      <c r="AJ127"/>
      <c r="AK127"/>
    </row>
    <row r="128" spans="1:37" x14ac:dyDescent="0.25">
      <c r="A128" s="10">
        <v>2</v>
      </c>
      <c r="B128" s="10" t="s">
        <v>153</v>
      </c>
      <c r="C128" s="10"/>
      <c r="D128" s="10"/>
      <c r="E128" s="11"/>
      <c r="F128" s="12">
        <v>106.3049</v>
      </c>
      <c r="G128" s="12">
        <v>95.325000000000003</v>
      </c>
      <c r="H128" s="12">
        <v>74.2</v>
      </c>
      <c r="I128" s="12"/>
      <c r="J128" s="12"/>
      <c r="K128" s="12"/>
      <c r="L128" s="12"/>
      <c r="M128" s="12"/>
      <c r="N128" s="12">
        <v>26.977</v>
      </c>
      <c r="O128" s="12">
        <v>72.004000000000005</v>
      </c>
      <c r="P128" s="12">
        <v>27.672999999999998</v>
      </c>
      <c r="Q128" s="12"/>
      <c r="R128" s="12"/>
      <c r="S128" s="12"/>
      <c r="T128" s="12"/>
      <c r="U128" s="12"/>
      <c r="V128" s="12">
        <v>129.40100000000001</v>
      </c>
      <c r="W128" s="12">
        <v>138.52799999999999</v>
      </c>
      <c r="X128" s="12">
        <f>SUM(X124:X127)</f>
        <v>94.433000000000007</v>
      </c>
      <c r="Y128" s="12"/>
      <c r="Z128" s="12"/>
      <c r="AA128" s="12"/>
      <c r="AB128" s="12"/>
      <c r="AC128" s="12"/>
      <c r="AD128" s="12"/>
      <c r="AE128"/>
      <c r="AF128"/>
      <c r="AG128"/>
      <c r="AH128"/>
      <c r="AI128"/>
      <c r="AJ128"/>
      <c r="AK128"/>
    </row>
    <row r="129" spans="1:37" x14ac:dyDescent="0.25">
      <c r="A129" s="7">
        <v>2</v>
      </c>
      <c r="B129" s="7">
        <v>64</v>
      </c>
      <c r="C129" s="7">
        <v>648</v>
      </c>
      <c r="D129" s="7"/>
      <c r="E129" s="8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/>
      <c r="AF129"/>
      <c r="AG129"/>
      <c r="AH129"/>
      <c r="AI129"/>
      <c r="AJ129"/>
      <c r="AK129"/>
    </row>
    <row r="130" spans="1:37" x14ac:dyDescent="0.25">
      <c r="A130" s="7">
        <v>2</v>
      </c>
      <c r="B130" s="7">
        <v>64</v>
      </c>
      <c r="C130" s="7">
        <v>649</v>
      </c>
      <c r="D130" s="7"/>
      <c r="E130" s="8"/>
      <c r="F130" s="9">
        <v>0</v>
      </c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/>
      <c r="AF130"/>
      <c r="AG130"/>
      <c r="AH130"/>
      <c r="AI130"/>
      <c r="AJ130"/>
      <c r="AK130"/>
    </row>
    <row r="131" spans="1:37" x14ac:dyDescent="0.25">
      <c r="A131" s="10">
        <v>2</v>
      </c>
      <c r="B131" s="10" t="s">
        <v>169</v>
      </c>
      <c r="C131" s="10"/>
      <c r="D131" s="10"/>
      <c r="E131" s="11"/>
      <c r="F131" s="12">
        <v>0</v>
      </c>
      <c r="G131" s="12">
        <v>0</v>
      </c>
      <c r="H131" s="12">
        <v>0</v>
      </c>
      <c r="I131" s="12"/>
      <c r="J131" s="12"/>
      <c r="K131" s="12"/>
      <c r="L131" s="12"/>
      <c r="M131" s="12"/>
      <c r="N131" s="12">
        <v>0</v>
      </c>
      <c r="O131" s="12">
        <v>0</v>
      </c>
      <c r="P131" s="12">
        <v>0</v>
      </c>
      <c r="Q131" s="12"/>
      <c r="R131" s="12"/>
      <c r="S131" s="12"/>
      <c r="T131" s="12"/>
      <c r="U131" s="12"/>
      <c r="V131" s="12">
        <v>0</v>
      </c>
      <c r="W131" s="12">
        <v>0</v>
      </c>
      <c r="X131" s="12">
        <v>0</v>
      </c>
      <c r="Y131" s="12"/>
      <c r="Z131" s="12"/>
      <c r="AA131" s="12"/>
      <c r="AB131" s="12"/>
      <c r="AC131" s="12"/>
      <c r="AD131" s="12"/>
      <c r="AE131"/>
      <c r="AF131"/>
      <c r="AG131"/>
      <c r="AH131"/>
      <c r="AI131"/>
      <c r="AJ131"/>
      <c r="AK131"/>
    </row>
    <row r="132" spans="1:37" x14ac:dyDescent="0.25">
      <c r="A132" s="10">
        <v>2</v>
      </c>
      <c r="B132" s="10"/>
      <c r="C132" s="10"/>
      <c r="D132" s="10"/>
      <c r="E132" s="11"/>
      <c r="F132" s="12">
        <v>106.3049</v>
      </c>
      <c r="G132" s="12">
        <v>95.325000000000003</v>
      </c>
      <c r="H132" s="12">
        <v>74.2</v>
      </c>
      <c r="I132" s="12"/>
      <c r="J132" s="12"/>
      <c r="K132" s="12"/>
      <c r="L132" s="12"/>
      <c r="M132" s="12"/>
      <c r="N132" s="12">
        <v>26.977</v>
      </c>
      <c r="O132" s="12">
        <v>72.004000000000005</v>
      </c>
      <c r="P132" s="12">
        <v>27.672999999999998</v>
      </c>
      <c r="Q132" s="12"/>
      <c r="R132" s="12"/>
      <c r="S132" s="12"/>
      <c r="T132" s="12"/>
      <c r="U132" s="12"/>
      <c r="V132" s="12">
        <v>129.40100000000001</v>
      </c>
      <c r="W132" s="12">
        <v>138.52799999999999</v>
      </c>
      <c r="X132" s="12">
        <v>94.433000000000007</v>
      </c>
      <c r="Y132" s="12"/>
      <c r="Z132" s="12"/>
      <c r="AA132" s="12"/>
      <c r="AB132" s="12"/>
      <c r="AC132" s="12"/>
      <c r="AD132" s="12"/>
      <c r="AE132"/>
      <c r="AF132"/>
      <c r="AG132"/>
      <c r="AH132"/>
      <c r="AI132"/>
      <c r="AJ132"/>
      <c r="AK132"/>
    </row>
    <row r="133" spans="1:37" x14ac:dyDescent="0.25">
      <c r="A133" s="10">
        <v>2</v>
      </c>
      <c r="B133" s="10"/>
      <c r="C133" s="10"/>
      <c r="D133" s="10"/>
      <c r="E133" s="11"/>
      <c r="F133" s="12">
        <v>34.801000000000002</v>
      </c>
      <c r="G133" s="12">
        <v>20.8</v>
      </c>
      <c r="H133" s="12">
        <v>74.2</v>
      </c>
      <c r="I133" s="12"/>
      <c r="J133" s="12"/>
      <c r="K133" s="12"/>
      <c r="L133" s="12"/>
      <c r="M133" s="12"/>
      <c r="N133" s="12">
        <v>26.731999999999999</v>
      </c>
      <c r="O133" s="12">
        <v>72.004000000000005</v>
      </c>
      <c r="P133" s="12">
        <v>27.12</v>
      </c>
      <c r="Q133" s="12"/>
      <c r="R133" s="12"/>
      <c r="S133" s="12"/>
      <c r="T133" s="12"/>
      <c r="U133" s="12"/>
      <c r="V133" s="12">
        <v>113.27096</v>
      </c>
      <c r="W133" s="12">
        <v>138.52799999999999</v>
      </c>
      <c r="X133" s="12">
        <f>SUM(X109:X118)</f>
        <v>81.143000000000001</v>
      </c>
      <c r="Y133" s="12"/>
      <c r="Z133" s="12"/>
      <c r="AA133" s="12"/>
      <c r="AB133" s="12"/>
      <c r="AC133" s="12"/>
      <c r="AD133" s="12"/>
      <c r="AE133"/>
      <c r="AF133"/>
      <c r="AG133"/>
      <c r="AH133"/>
      <c r="AI133"/>
      <c r="AJ133"/>
      <c r="AK133"/>
    </row>
    <row r="134" spans="1:37" x14ac:dyDescent="0.25">
      <c r="A134" s="10">
        <v>2</v>
      </c>
      <c r="B134" s="10"/>
      <c r="C134" s="10"/>
      <c r="D134" s="10"/>
      <c r="E134" s="11"/>
      <c r="F134" s="12">
        <v>71.503900000000002</v>
      </c>
      <c r="G134" s="12">
        <v>74.525000000000006</v>
      </c>
      <c r="H134" s="12">
        <v>0</v>
      </c>
      <c r="I134" s="12"/>
      <c r="J134" s="12"/>
      <c r="K134" s="12"/>
      <c r="L134" s="12"/>
      <c r="M134" s="12"/>
      <c r="N134" s="12">
        <v>0.245</v>
      </c>
      <c r="O134" s="12">
        <v>0</v>
      </c>
      <c r="P134" s="12">
        <v>0.55300000000000005</v>
      </c>
      <c r="Q134" s="12"/>
      <c r="R134" s="12"/>
      <c r="S134" s="12"/>
      <c r="T134" s="12"/>
      <c r="U134" s="12"/>
      <c r="V134" s="12">
        <v>16.130040000000001</v>
      </c>
      <c r="W134" s="12">
        <v>0</v>
      </c>
      <c r="X134" s="12">
        <f>SUM(X132-X133)</f>
        <v>13.290000000000006</v>
      </c>
      <c r="Y134" s="12"/>
      <c r="Z134" s="12"/>
      <c r="AA134" s="12"/>
      <c r="AB134" s="12"/>
      <c r="AC134" s="12"/>
      <c r="AD134" s="12"/>
      <c r="AE134"/>
      <c r="AF134"/>
      <c r="AG134"/>
      <c r="AH134"/>
      <c r="AI134"/>
      <c r="AJ134"/>
      <c r="AK134"/>
    </row>
    <row r="135" spans="1:37" x14ac:dyDescent="0.25">
      <c r="AE135"/>
      <c r="AF135"/>
      <c r="AG135"/>
      <c r="AH135"/>
      <c r="AI135"/>
      <c r="AJ135"/>
      <c r="AK135"/>
    </row>
    <row r="136" spans="1:37" x14ac:dyDescent="0.25">
      <c r="E136" s="29" t="s">
        <v>226</v>
      </c>
      <c r="AE136"/>
      <c r="AF136"/>
      <c r="AG136"/>
      <c r="AH136"/>
      <c r="AI136"/>
      <c r="AJ136"/>
      <c r="AK136"/>
    </row>
    <row r="137" spans="1:37" x14ac:dyDescent="0.25">
      <c r="E137" s="31" t="s">
        <v>235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E137"/>
      <c r="AF137"/>
      <c r="AG137"/>
      <c r="AH137"/>
      <c r="AI137"/>
      <c r="AJ137"/>
      <c r="AK137"/>
    </row>
    <row r="138" spans="1:37" x14ac:dyDescent="0.25">
      <c r="E138" s="31" t="s">
        <v>229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>
        <v>10</v>
      </c>
      <c r="AE138"/>
      <c r="AF138"/>
      <c r="AG138"/>
      <c r="AH138"/>
      <c r="AI138"/>
      <c r="AJ138"/>
      <c r="AK138"/>
    </row>
    <row r="139" spans="1:37" x14ac:dyDescent="0.25">
      <c r="E139" s="31" t="s">
        <v>234</v>
      </c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>
        <v>3</v>
      </c>
      <c r="AE139"/>
      <c r="AF139"/>
      <c r="AG139"/>
      <c r="AH139"/>
      <c r="AI139"/>
      <c r="AJ139"/>
      <c r="AK139"/>
    </row>
    <row r="140" spans="1:37" x14ac:dyDescent="0.25">
      <c r="E140" s="31" t="s">
        <v>228</v>
      </c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>
        <v>0</v>
      </c>
      <c r="AE140"/>
      <c r="AF140"/>
      <c r="AG140"/>
      <c r="AH140"/>
      <c r="AI140"/>
      <c r="AJ140"/>
      <c r="AK140"/>
    </row>
    <row r="141" spans="1:37" x14ac:dyDescent="0.25">
      <c r="E141" s="31" t="s">
        <v>229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>
        <v>10</v>
      </c>
      <c r="AE141"/>
      <c r="AF141"/>
      <c r="AG141"/>
      <c r="AH141"/>
      <c r="AI141"/>
      <c r="AJ141"/>
      <c r="AK141"/>
    </row>
    <row r="142" spans="1:37" x14ac:dyDescent="0.25">
      <c r="E142" s="31" t="s">
        <v>236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>
        <v>15</v>
      </c>
      <c r="AE142"/>
      <c r="AF142"/>
      <c r="AG142"/>
      <c r="AH142"/>
      <c r="AI142"/>
      <c r="AJ142"/>
      <c r="AK142"/>
    </row>
    <row r="143" spans="1:37" x14ac:dyDescent="0.25">
      <c r="E143" s="33" t="s">
        <v>231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>
        <v>0</v>
      </c>
      <c r="AE143"/>
      <c r="AF143"/>
      <c r="AG143"/>
      <c r="AH143"/>
      <c r="AI143"/>
      <c r="AJ143"/>
      <c r="AK143"/>
    </row>
    <row r="144" spans="1:37" x14ac:dyDescent="0.25">
      <c r="E144" s="31" t="s">
        <v>248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>
        <v>0</v>
      </c>
      <c r="AE144"/>
      <c r="AF144"/>
      <c r="AG144"/>
      <c r="AH144"/>
      <c r="AI144"/>
      <c r="AJ144"/>
      <c r="AK144"/>
    </row>
    <row r="145" spans="5:37" x14ac:dyDescent="0.25">
      <c r="E145" s="31" t="s">
        <v>252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>
        <v>3</v>
      </c>
      <c r="AE145"/>
      <c r="AF145"/>
      <c r="AG145"/>
      <c r="AH145"/>
      <c r="AI145"/>
      <c r="AJ145"/>
      <c r="AK145"/>
    </row>
    <row r="146" spans="5:37" x14ac:dyDescent="0.25">
      <c r="E146" s="31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4">
        <f>SUM(AA138:AA145)</f>
        <v>41</v>
      </c>
      <c r="AE146"/>
      <c r="AF146"/>
      <c r="AG146"/>
      <c r="AH146"/>
      <c r="AI146"/>
      <c r="AJ146"/>
      <c r="AK146"/>
    </row>
    <row r="147" spans="5:37" x14ac:dyDescent="0.25">
      <c r="AE147"/>
      <c r="AF147"/>
      <c r="AG147"/>
      <c r="AH147"/>
      <c r="AI147"/>
      <c r="AJ147"/>
      <c r="AK147"/>
    </row>
    <row r="148" spans="5:37" x14ac:dyDescent="0.25">
      <c r="E148" s="29" t="s">
        <v>227</v>
      </c>
      <c r="AE148"/>
      <c r="AF148"/>
      <c r="AG148"/>
      <c r="AH148"/>
      <c r="AI148"/>
      <c r="AJ148"/>
      <c r="AK148"/>
    </row>
    <row r="149" spans="5:37" x14ac:dyDescent="0.25">
      <c r="E149" s="35" t="s">
        <v>228</v>
      </c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E149"/>
      <c r="AF149"/>
      <c r="AG149"/>
      <c r="AH149"/>
      <c r="AI149"/>
      <c r="AJ149"/>
      <c r="AK149"/>
    </row>
    <row r="150" spans="5:37" x14ac:dyDescent="0.25">
      <c r="E150" s="31" t="s">
        <v>245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>
        <v>30</v>
      </c>
      <c r="AE150"/>
      <c r="AF150"/>
      <c r="AG150"/>
      <c r="AH150"/>
      <c r="AI150"/>
      <c r="AJ150"/>
      <c r="AK150"/>
    </row>
    <row r="151" spans="5:37" x14ac:dyDescent="0.25">
      <c r="E151" s="31" t="s">
        <v>230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>
        <v>12</v>
      </c>
      <c r="AE151"/>
      <c r="AF151"/>
      <c r="AG151"/>
      <c r="AH151"/>
      <c r="AI151"/>
      <c r="AJ151"/>
      <c r="AK151"/>
    </row>
    <row r="152" spans="5:37" x14ac:dyDescent="0.25">
      <c r="E152" s="35" t="s">
        <v>235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>
        <v>0</v>
      </c>
      <c r="AE152"/>
      <c r="AF152"/>
      <c r="AG152"/>
      <c r="AH152"/>
      <c r="AI152"/>
      <c r="AJ152"/>
      <c r="AK152"/>
    </row>
    <row r="153" spans="5:37" x14ac:dyDescent="0.25">
      <c r="E153" s="31" t="s">
        <v>236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>
        <v>15</v>
      </c>
      <c r="AE153"/>
      <c r="AF153"/>
      <c r="AG153"/>
      <c r="AH153"/>
      <c r="AI153"/>
      <c r="AJ153"/>
      <c r="AK153"/>
    </row>
    <row r="154" spans="5:37" x14ac:dyDescent="0.25">
      <c r="E154" s="33" t="s">
        <v>237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>
        <v>30</v>
      </c>
      <c r="AE154"/>
      <c r="AF154"/>
      <c r="AG154"/>
      <c r="AH154"/>
      <c r="AI154"/>
      <c r="AJ154"/>
      <c r="AK154"/>
    </row>
    <row r="155" spans="5:37" x14ac:dyDescent="0.25">
      <c r="E155" s="31" t="s">
        <v>238</v>
      </c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>
        <v>12</v>
      </c>
      <c r="AE155"/>
      <c r="AF155"/>
      <c r="AG155"/>
      <c r="AH155"/>
      <c r="AI155"/>
      <c r="AJ155"/>
      <c r="AK155"/>
    </row>
    <row r="156" spans="5:37" x14ac:dyDescent="0.25">
      <c r="E156" s="31" t="s">
        <v>239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>
        <v>30</v>
      </c>
      <c r="AE156"/>
      <c r="AF156"/>
      <c r="AG156"/>
      <c r="AH156"/>
      <c r="AI156"/>
      <c r="AJ156"/>
      <c r="AK156"/>
    </row>
    <row r="157" spans="5:37" x14ac:dyDescent="0.25">
      <c r="E157" s="35" t="s">
        <v>231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>
        <v>0</v>
      </c>
      <c r="AE157"/>
      <c r="AF157"/>
      <c r="AG157"/>
      <c r="AH157"/>
      <c r="AI157"/>
      <c r="AJ157"/>
      <c r="AK157"/>
    </row>
    <row r="158" spans="5:37" x14ac:dyDescent="0.25">
      <c r="E158" s="31" t="s">
        <v>244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>
        <v>50</v>
      </c>
      <c r="AE158"/>
      <c r="AF158"/>
      <c r="AG158"/>
      <c r="AH158"/>
      <c r="AI158"/>
      <c r="AJ158"/>
      <c r="AK158"/>
    </row>
    <row r="159" spans="5:37" x14ac:dyDescent="0.25">
      <c r="E159" s="33" t="s">
        <v>246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>
        <v>45</v>
      </c>
    </row>
    <row r="160" spans="5:37" x14ac:dyDescent="0.25">
      <c r="E160" s="33" t="s">
        <v>247</v>
      </c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>
        <v>30</v>
      </c>
    </row>
    <row r="161" spans="5:27" x14ac:dyDescent="0.25">
      <c r="E161" s="35" t="s">
        <v>248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>
        <v>0</v>
      </c>
    </row>
    <row r="162" spans="5:27" x14ac:dyDescent="0.25">
      <c r="E162" s="31" t="s">
        <v>250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>
        <v>10</v>
      </c>
    </row>
    <row r="163" spans="5:27" x14ac:dyDescent="0.25">
      <c r="E163" s="31" t="s">
        <v>249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>
        <v>7</v>
      </c>
    </row>
    <row r="164" spans="5:27" x14ac:dyDescent="0.25">
      <c r="E164" s="31" t="s">
        <v>251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>
        <v>6</v>
      </c>
    </row>
    <row r="165" spans="5:27" x14ac:dyDescent="0.25">
      <c r="E165" s="31" t="s">
        <v>253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>
        <v>30</v>
      </c>
    </row>
    <row r="166" spans="5:27" x14ac:dyDescent="0.25">
      <c r="AA166" s="30">
        <f>SUM(AA150:AA165)</f>
        <v>307</v>
      </c>
    </row>
    <row r="168" spans="5:27" x14ac:dyDescent="0.25">
      <c r="E168" s="29" t="s">
        <v>232</v>
      </c>
    </row>
    <row r="169" spans="5:27" x14ac:dyDescent="0.25">
      <c r="E169" s="33" t="s">
        <v>241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>
        <v>40</v>
      </c>
    </row>
    <row r="170" spans="5:27" x14ac:dyDescent="0.25">
      <c r="E170" s="33" t="s">
        <v>233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>
        <v>40</v>
      </c>
    </row>
    <row r="171" spans="5:27" x14ac:dyDescent="0.25">
      <c r="E171" s="31" t="s">
        <v>240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>
        <v>120</v>
      </c>
    </row>
    <row r="172" spans="5:27" x14ac:dyDescent="0.25">
      <c r="E172" s="31" t="s">
        <v>242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>
        <v>300</v>
      </c>
    </row>
    <row r="173" spans="5:27" x14ac:dyDescent="0.25">
      <c r="E173" s="31" t="s">
        <v>243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>
        <v>15</v>
      </c>
    </row>
    <row r="174" spans="5:27" x14ac:dyDescent="0.25">
      <c r="E174" s="31" t="s">
        <v>261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>
        <v>20</v>
      </c>
    </row>
    <row r="175" spans="5:27" x14ac:dyDescent="0.25">
      <c r="E175" s="33" t="s">
        <v>267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>
        <v>60</v>
      </c>
    </row>
    <row r="176" spans="5:27" x14ac:dyDescent="0.25">
      <c r="AA176" s="30">
        <f>SUM(AA169:AA175)</f>
        <v>595</v>
      </c>
    </row>
    <row r="178" spans="5:31" x14ac:dyDescent="0.25">
      <c r="E178" s="36" t="s">
        <v>256</v>
      </c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 t="s">
        <v>258</v>
      </c>
      <c r="W178" s="37" t="s">
        <v>259</v>
      </c>
      <c r="X178" s="37"/>
      <c r="Y178" s="37"/>
      <c r="Z178" s="37"/>
      <c r="AA178" s="37"/>
      <c r="AB178" s="37" t="s">
        <v>268</v>
      </c>
      <c r="AC178" s="37"/>
      <c r="AD178" s="32"/>
    </row>
    <row r="179" spans="5:31" x14ac:dyDescent="0.25">
      <c r="E179" s="31" t="s">
        <v>257</v>
      </c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>
        <v>366890.71</v>
      </c>
      <c r="W179" s="32"/>
      <c r="X179" s="32">
        <v>150000</v>
      </c>
      <c r="Y179" s="32"/>
      <c r="Z179" s="39" t="s">
        <v>262</v>
      </c>
      <c r="AA179" s="39"/>
      <c r="AB179" s="39"/>
      <c r="AC179" s="32">
        <v>216890.71</v>
      </c>
      <c r="AD179" s="32"/>
    </row>
    <row r="180" spans="5:31" x14ac:dyDescent="0.25">
      <c r="E180" s="31" t="s">
        <v>260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>
        <v>462598.2</v>
      </c>
      <c r="W180" s="32"/>
      <c r="X180" s="32">
        <v>50000</v>
      </c>
      <c r="Y180" s="32"/>
      <c r="Z180" s="39" t="s">
        <v>263</v>
      </c>
      <c r="AA180" s="32"/>
      <c r="AB180" s="32"/>
      <c r="AC180" s="32">
        <v>673145.2</v>
      </c>
      <c r="AD180" s="38" t="s">
        <v>269</v>
      </c>
      <c r="AE180" s="40"/>
    </row>
    <row r="181" spans="5:31" x14ac:dyDescent="0.25">
      <c r="E181" s="31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</row>
  </sheetData>
  <printOptions horizontalCentered="1"/>
  <pageMargins left="0.19685039369791668" right="0.19685039369791668" top="0.19685039369791668" bottom="0.39370078739583336" header="0" footer="0.19685039369791668"/>
  <pageSetup paperSize="9" scale="70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Výběrové porovnání dat</vt:lpstr>
      <vt:lpstr>'Výběrové porovnání dat'!Názvy_tisku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2023-09-14T11:19:31Z</dcterms:created>
  <dcterms:modified xsi:type="dcterms:W3CDTF">2023-11-06T08:08:55Z</dcterms:modified>
</cp:coreProperties>
</file>