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455"/>
  </bookViews>
  <sheets>
    <sheet name="Výběrové porovnání dat" sheetId="1" r:id="rId1"/>
  </sheets>
  <definedNames>
    <definedName name="_xlnm.Print_Titles" localSheetId="0">'Výběrové porovnání dat'!$1:$2</definedName>
  </definedNames>
  <calcPr calcId="152511"/>
</workbook>
</file>

<file path=xl/calcChain.xml><?xml version="1.0" encoding="utf-8"?>
<calcChain xmlns="http://schemas.openxmlformats.org/spreadsheetml/2006/main">
  <c r="P138" i="1" l="1"/>
  <c r="P136" i="1"/>
  <c r="P137" i="1"/>
  <c r="P132" i="1"/>
  <c r="P126" i="1"/>
  <c r="P123" i="1"/>
  <c r="P113" i="1"/>
  <c r="P104" i="1"/>
  <c r="P103" i="1"/>
  <c r="P102" i="1"/>
  <c r="P101" i="1"/>
  <c r="P95" i="1"/>
  <c r="P84" i="1"/>
  <c r="P71" i="1"/>
  <c r="P60" i="1"/>
  <c r="P49" i="1"/>
  <c r="P24" i="1"/>
  <c r="U104" i="1" l="1"/>
  <c r="T104" i="1"/>
  <c r="S104" i="1"/>
  <c r="U103" i="1"/>
  <c r="T103" i="1"/>
  <c r="S103" i="1"/>
  <c r="U102" i="1"/>
  <c r="T102" i="1"/>
  <c r="S102" i="1"/>
  <c r="O168" i="1" l="1"/>
  <c r="N168" i="1"/>
  <c r="Q163" i="1" l="1"/>
  <c r="P163" i="1"/>
  <c r="O163" i="1"/>
  <c r="N163" i="1"/>
  <c r="Q152" i="1"/>
  <c r="P152" i="1"/>
  <c r="O152" i="1"/>
  <c r="N152" i="1"/>
  <c r="S95" i="1" l="1"/>
  <c r="T95" i="1"/>
  <c r="U95" i="1"/>
  <c r="R95" i="1"/>
  <c r="U49" i="1"/>
  <c r="U60" i="1"/>
  <c r="U71" i="1"/>
  <c r="U84" i="1"/>
  <c r="T84" i="1"/>
  <c r="S84" i="1"/>
  <c r="R84" i="1"/>
  <c r="T71" i="1"/>
  <c r="S71" i="1"/>
  <c r="R71" i="1"/>
  <c r="S64" i="1"/>
  <c r="T64" i="1"/>
  <c r="R64" i="1"/>
  <c r="T60" i="1"/>
  <c r="S60" i="1"/>
  <c r="R60" i="1"/>
  <c r="S49" i="1"/>
  <c r="T49" i="1"/>
  <c r="R49" i="1"/>
  <c r="Q49" i="1"/>
  <c r="U24" i="1"/>
  <c r="T24" i="1"/>
  <c r="S24" i="1"/>
  <c r="R24" i="1"/>
  <c r="R103" i="1" l="1"/>
  <c r="U99" i="1"/>
  <c r="U101" i="1" s="1"/>
  <c r="T99" i="1"/>
  <c r="T101" i="1" s="1"/>
  <c r="S99" i="1"/>
  <c r="S101" i="1" s="1"/>
  <c r="R99" i="1"/>
  <c r="R101" i="1" s="1"/>
  <c r="R102" i="1" s="1"/>
  <c r="R104" i="1" l="1"/>
</calcChain>
</file>

<file path=xl/sharedStrings.xml><?xml version="1.0" encoding="utf-8"?>
<sst xmlns="http://schemas.openxmlformats.org/spreadsheetml/2006/main" count="249" uniqueCount="231">
  <si>
    <t>PČ</t>
  </si>
  <si>
    <t>Sk-SÚ</t>
  </si>
  <si>
    <t>SÚ</t>
  </si>
  <si>
    <t>Sk-AÚ</t>
  </si>
  <si>
    <t>Název skupiny analytického účtu</t>
  </si>
  <si>
    <t>Úč 2022 (1-12) PO ZŠ N.</t>
  </si>
  <si>
    <t>Úč 2023 (1-12) PO ZŠ N.</t>
  </si>
  <si>
    <t>RS 2024 PO ZŠ N.</t>
  </si>
  <si>
    <t>501-030</t>
  </si>
  <si>
    <t>potraviny</t>
  </si>
  <si>
    <t>501-031</t>
  </si>
  <si>
    <t>ochran.pomůcky</t>
  </si>
  <si>
    <t>501-032</t>
  </si>
  <si>
    <t>léky a zdrav.materiál</t>
  </si>
  <si>
    <t>501-033</t>
  </si>
  <si>
    <t>prádlo, oděv , obuv</t>
  </si>
  <si>
    <t>501-034</t>
  </si>
  <si>
    <t>učebnice a bezpl.uč.pomůcky</t>
  </si>
  <si>
    <t>501-035</t>
  </si>
  <si>
    <t>knihy, uč pomůcky. tisk</t>
  </si>
  <si>
    <t>501-036</t>
  </si>
  <si>
    <t>drobný majetek jinde nezařazený</t>
  </si>
  <si>
    <t>501-037</t>
  </si>
  <si>
    <t>nákup ostatního materiálu</t>
  </si>
  <si>
    <t>501-038</t>
  </si>
  <si>
    <t>kancelářské potřeby</t>
  </si>
  <si>
    <t>501-039</t>
  </si>
  <si>
    <t>čistící prostředky</t>
  </si>
  <si>
    <t>501-040</t>
  </si>
  <si>
    <t>kuchyňské nádobí</t>
  </si>
  <si>
    <t>501-041</t>
  </si>
  <si>
    <t>ostatní</t>
  </si>
  <si>
    <t>501-042</t>
  </si>
  <si>
    <t>ochran.pomůcky - mimořádné</t>
  </si>
  <si>
    <t>501-050</t>
  </si>
  <si>
    <t>nákup stromky, zeleň</t>
  </si>
  <si>
    <t>502-030</t>
  </si>
  <si>
    <t>voda</t>
  </si>
  <si>
    <t>502-031</t>
  </si>
  <si>
    <t>teplo</t>
  </si>
  <si>
    <t>502-032</t>
  </si>
  <si>
    <t>plyn</t>
  </si>
  <si>
    <t>502-033</t>
  </si>
  <si>
    <t>el.energie</t>
  </si>
  <si>
    <t>502-034</t>
  </si>
  <si>
    <t>pohon.hmoty</t>
  </si>
  <si>
    <t>50 - Spotřebované nákupy</t>
  </si>
  <si>
    <t>511-030</t>
  </si>
  <si>
    <t>opravy  udržování</t>
  </si>
  <si>
    <t>511-040</t>
  </si>
  <si>
    <t>revize</t>
  </si>
  <si>
    <t>512-030</t>
  </si>
  <si>
    <t>cestovné tuzemské</t>
  </si>
  <si>
    <t>513-030</t>
  </si>
  <si>
    <t>pohoštění</t>
  </si>
  <si>
    <t>518-030</t>
  </si>
  <si>
    <t>služby pošt</t>
  </si>
  <si>
    <t>518-031</t>
  </si>
  <si>
    <t>služby telekomunikací, internet</t>
  </si>
  <si>
    <t>518-032</t>
  </si>
  <si>
    <t>poplatky bankovních ústavů</t>
  </si>
  <si>
    <t>518-033</t>
  </si>
  <si>
    <t>nájemné</t>
  </si>
  <si>
    <t>518-034</t>
  </si>
  <si>
    <t>služby školení a vzdělávání</t>
  </si>
  <si>
    <t>518-035</t>
  </si>
  <si>
    <t>služby zpracování dat, upgrady</t>
  </si>
  <si>
    <t>518-036</t>
  </si>
  <si>
    <t>ostatní služby</t>
  </si>
  <si>
    <t>518-037</t>
  </si>
  <si>
    <t>programové vybavení</t>
  </si>
  <si>
    <t>518-038</t>
  </si>
  <si>
    <t>deratizace, kominík, PO, elektro</t>
  </si>
  <si>
    <t>518-039</t>
  </si>
  <si>
    <t>plavání</t>
  </si>
  <si>
    <t>518-040</t>
  </si>
  <si>
    <t>kino, divadlo, výlety</t>
  </si>
  <si>
    <t>518-041</t>
  </si>
  <si>
    <t>škola v přírodě, hory</t>
  </si>
  <si>
    <t>518-042</t>
  </si>
  <si>
    <t>malování, nátěry</t>
  </si>
  <si>
    <t>518-043</t>
  </si>
  <si>
    <t>praní prádla</t>
  </si>
  <si>
    <t>518-044</t>
  </si>
  <si>
    <t>dovoz obědů</t>
  </si>
  <si>
    <t>518-046</t>
  </si>
  <si>
    <t>pojištění majetku, pov.ručení</t>
  </si>
  <si>
    <t>51 - Služby</t>
  </si>
  <si>
    <t>521-030</t>
  </si>
  <si>
    <t>hrubé mzdy</t>
  </si>
  <si>
    <t>521-031</t>
  </si>
  <si>
    <t>OON</t>
  </si>
  <si>
    <t>521-033</t>
  </si>
  <si>
    <t>náhrady nemoci</t>
  </si>
  <si>
    <t>524-030</t>
  </si>
  <si>
    <t>sociální zabezpečení</t>
  </si>
  <si>
    <t>524-031</t>
  </si>
  <si>
    <t>zdravotní pojištění</t>
  </si>
  <si>
    <t>525-030</t>
  </si>
  <si>
    <t>poj.odpovědnosti za škodu a úraz</t>
  </si>
  <si>
    <t>527-030</t>
  </si>
  <si>
    <t>závodní prev.péče</t>
  </si>
  <si>
    <t>527-031</t>
  </si>
  <si>
    <t>přídel do FKSP</t>
  </si>
  <si>
    <t>527-032</t>
  </si>
  <si>
    <t>52 - Osobní náklady</t>
  </si>
  <si>
    <t>547-030</t>
  </si>
  <si>
    <t>Manka a škody</t>
  </si>
  <si>
    <t>549-030</t>
  </si>
  <si>
    <t>ostatní výdaje jinde nezařazené</t>
  </si>
  <si>
    <t>54 - Ostatní náklady</t>
  </si>
  <si>
    <t>551-030</t>
  </si>
  <si>
    <t>odpisy dlouh.majetku</t>
  </si>
  <si>
    <t>558-030</t>
  </si>
  <si>
    <t>DDHM 1 000 - 3 000 Kč</t>
  </si>
  <si>
    <t>558-031</t>
  </si>
  <si>
    <t>DDHM 3 001 - 40 000 Kč</t>
  </si>
  <si>
    <t>558-040</t>
  </si>
  <si>
    <t>DDNM 1 000 - 7 000 Kč</t>
  </si>
  <si>
    <t>55 - Odpisy, rezervy a opravné položky</t>
  </si>
  <si>
    <t>602-031</t>
  </si>
  <si>
    <t>stravné</t>
  </si>
  <si>
    <t>602-032</t>
  </si>
  <si>
    <t>věcná režie</t>
  </si>
  <si>
    <t>602-033</t>
  </si>
  <si>
    <t>věcná režie za záv.strav.</t>
  </si>
  <si>
    <t>602-036</t>
  </si>
  <si>
    <t>kulturní akce a zájezdy</t>
  </si>
  <si>
    <t>602-050</t>
  </si>
  <si>
    <t>ostatní výnosy z prodeje služeb</t>
  </si>
  <si>
    <t>603-030</t>
  </si>
  <si>
    <t>pronájmy HČ</t>
  </si>
  <si>
    <t>604-030</t>
  </si>
  <si>
    <t>tržby za zboží</t>
  </si>
  <si>
    <t>609-030</t>
  </si>
  <si>
    <t>školné MŠ</t>
  </si>
  <si>
    <t>609-031</t>
  </si>
  <si>
    <t>poplatek ŠD</t>
  </si>
  <si>
    <t>609-032</t>
  </si>
  <si>
    <t>zájmová činnost</t>
  </si>
  <si>
    <t>609-033</t>
  </si>
  <si>
    <t>ostatní výkony</t>
  </si>
  <si>
    <t>60 - Výnosy z vlastních výkonů a zboží</t>
  </si>
  <si>
    <t>648-030</t>
  </si>
  <si>
    <t>převody z rezervního fondu</t>
  </si>
  <si>
    <t>648-031</t>
  </si>
  <si>
    <t>převody z fondu odměn</t>
  </si>
  <si>
    <t>648-033</t>
  </si>
  <si>
    <t>převody z FKSP</t>
  </si>
  <si>
    <t>648-060</t>
  </si>
  <si>
    <t>převody z fondů</t>
  </si>
  <si>
    <t>648-070</t>
  </si>
  <si>
    <t>649-030</t>
  </si>
  <si>
    <t>ostatní výnosy</t>
  </si>
  <si>
    <t>649-035</t>
  </si>
  <si>
    <t>dary - mimořádné situace</t>
  </si>
  <si>
    <t>649-040</t>
  </si>
  <si>
    <t>sponzorské dary</t>
  </si>
  <si>
    <t>64 - Ostatní výnosy</t>
  </si>
  <si>
    <t>662-030</t>
  </si>
  <si>
    <t>Úroky</t>
  </si>
  <si>
    <t>66 - Finanční výnosy</t>
  </si>
  <si>
    <t>672-030</t>
  </si>
  <si>
    <t>příspěvek zřizovatele</t>
  </si>
  <si>
    <t>672-050</t>
  </si>
  <si>
    <t>příspěvek státní rozpočet (kraje)</t>
  </si>
  <si>
    <t>67 - Výnosy z transferů</t>
  </si>
  <si>
    <t>501-010</t>
  </si>
  <si>
    <t>potraviny DČ</t>
  </si>
  <si>
    <t>501-011</t>
  </si>
  <si>
    <t>režie DČ</t>
  </si>
  <si>
    <t>501-012</t>
  </si>
  <si>
    <t>potraviny  svačiny DČ</t>
  </si>
  <si>
    <t>501-014</t>
  </si>
  <si>
    <t>ostatní spotřeba z DČ</t>
  </si>
  <si>
    <t>502-010</t>
  </si>
  <si>
    <t>502-011</t>
  </si>
  <si>
    <t>518-010</t>
  </si>
  <si>
    <t>ostatní služby DČ</t>
  </si>
  <si>
    <t>521-010</t>
  </si>
  <si>
    <t>521-011</t>
  </si>
  <si>
    <t>524-010</t>
  </si>
  <si>
    <t>524-011</t>
  </si>
  <si>
    <t>525-010</t>
  </si>
  <si>
    <t>527-010</t>
  </si>
  <si>
    <t>přídel do FKSP DČ</t>
  </si>
  <si>
    <t>558-010</t>
  </si>
  <si>
    <t>558-011</t>
  </si>
  <si>
    <t>601-010</t>
  </si>
  <si>
    <t>výnosy z prodeje služeb DČ</t>
  </si>
  <si>
    <t>602-010</t>
  </si>
  <si>
    <t>prodej obědů v DČ</t>
  </si>
  <si>
    <t>602-011</t>
  </si>
  <si>
    <t>prodej svačin v DČ</t>
  </si>
  <si>
    <t>603-010</t>
  </si>
  <si>
    <t>pronájmy DČ</t>
  </si>
  <si>
    <t>RN2025 PO  ZŠ N.</t>
  </si>
  <si>
    <t>RN2026 PO  ZŠ N.</t>
  </si>
  <si>
    <t>RN2027 PO  ZŠ N.</t>
  </si>
  <si>
    <t>RN2028 PO  ZŠ N.</t>
  </si>
  <si>
    <t>Opravy</t>
  </si>
  <si>
    <t>18 + 2 menší okna MŠ Alexovice</t>
  </si>
  <si>
    <t>PO ZŠ a MŠ Němčice;</t>
  </si>
  <si>
    <t>vodo instalace, WC údržba</t>
  </si>
  <si>
    <t>údržba střešních svodů</t>
  </si>
  <si>
    <t>DHIM</t>
  </si>
  <si>
    <t>1000-3000</t>
  </si>
  <si>
    <t>3000-40000</t>
  </si>
  <si>
    <t>MŠ N</t>
  </si>
  <si>
    <t>MŠ A</t>
  </si>
  <si>
    <t>ZŠ</t>
  </si>
  <si>
    <t>elektro údržba</t>
  </si>
  <si>
    <t>obnova hraček</t>
  </si>
  <si>
    <t>učební pomůcky, drobný inventář</t>
  </si>
  <si>
    <t>výměna a renovace zástěn u ložnic MŠN</t>
  </si>
  <si>
    <t>oprava obložek v etřídách MŠN</t>
  </si>
  <si>
    <t>oprava kuch. Linky MŠN</t>
  </si>
  <si>
    <t>obnova notebooku v počítačové učebně 10-12 ks</t>
  </si>
  <si>
    <t>LCD monitor ZŠ</t>
  </si>
  <si>
    <t>nátěry venkovních  hracích prvků - 4 ks</t>
  </si>
  <si>
    <t>24 oken venkovní rolety ZŠ</t>
  </si>
  <si>
    <t>oprava omítek ve sklepě ZŠ, + další MŠN</t>
  </si>
  <si>
    <t>opravy střech, oken a jiné nátěry aj.</t>
  </si>
  <si>
    <t>LCD monitor MŠ N a potom MŠA</t>
  </si>
  <si>
    <t>obnova nábytku, techniky, vybavení</t>
  </si>
  <si>
    <t>vysavač MŠN na mokré čištění a v dalších letech jiné</t>
  </si>
  <si>
    <t>Investice- zařízení , nikoli budovy</t>
  </si>
  <si>
    <t>sporák, konvektomat</t>
  </si>
  <si>
    <t>obnova koberce MŠ a jiné</t>
  </si>
  <si>
    <t>Úč 2024 (1-8) PO ZŠ N.</t>
  </si>
  <si>
    <t>15 oken MŠ N venkovní rolety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</si>
</sst>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0.000"/>
  </numFmts>
  <fonts count="6" x14ac:knownFonts="1">
    <font>
      <sz val="12"/>
      <name val="Times New Roman"/>
    </font>
    <font>
      <b/>
      <sz val="12"/>
      <name val="Times New Roman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64" fontId="1" fillId="2" borderId="0" xfId="0" applyNumberFormat="1" applyFont="1" applyFill="1" applyAlignment="1" applyProtection="1">
      <alignment horizontal="left" vertical="center" wrapText="1"/>
    </xf>
    <xf numFmtId="49" fontId="1" fillId="2" borderId="0" xfId="0" applyNumberFormat="1" applyFont="1" applyFill="1" applyAlignment="1" applyProtection="1">
      <alignment horizontal="left" vertical="center" wrapText="1"/>
    </xf>
    <xf numFmtId="165" fontId="1" fillId="2" borderId="0" xfId="0" applyNumberFormat="1" applyFont="1" applyFill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165" fontId="0" fillId="0" borderId="1" xfId="0" applyNumberFormat="1" applyBorder="1" applyAlignment="1" applyProtection="1">
      <alignment vertical="center"/>
    </xf>
    <xf numFmtId="164" fontId="1" fillId="3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vertical="center"/>
    </xf>
    <xf numFmtId="165" fontId="1" fillId="3" borderId="1" xfId="0" applyNumberFormat="1" applyFont="1" applyFill="1" applyBorder="1" applyAlignment="1" applyProtection="1">
      <alignment vertical="center"/>
    </xf>
    <xf numFmtId="165" fontId="1" fillId="3" borderId="1" xfId="0" applyNumberFormat="1" applyFont="1" applyFill="1" applyBorder="1" applyAlignment="1" applyProtection="1">
      <alignment vertical="center" wrapText="1"/>
    </xf>
    <xf numFmtId="165" fontId="1" fillId="4" borderId="0" xfId="0" applyNumberFormat="1" applyFont="1" applyFill="1" applyAlignment="1" applyProtection="1">
      <alignment horizontal="left" vertical="center" wrapText="1"/>
    </xf>
    <xf numFmtId="165" fontId="1" fillId="5" borderId="0" xfId="0" applyNumberFormat="1" applyFont="1" applyFill="1" applyAlignment="1" applyProtection="1">
      <alignment horizontal="left" vertical="center" wrapText="1"/>
    </xf>
    <xf numFmtId="165" fontId="0" fillId="4" borderId="1" xfId="0" applyNumberFormat="1" applyFill="1" applyBorder="1" applyAlignment="1" applyProtection="1">
      <alignment vertical="center"/>
    </xf>
    <xf numFmtId="165" fontId="1" fillId="0" borderId="1" xfId="0" applyNumberFormat="1" applyFont="1" applyFill="1" applyBorder="1" applyAlignment="1" applyProtection="1">
      <alignment vertical="center"/>
    </xf>
    <xf numFmtId="165" fontId="0" fillId="0" borderId="1" xfId="0" applyNumberFormat="1" applyFill="1" applyBorder="1" applyAlignment="1" applyProtection="1">
      <alignment vertical="center"/>
    </xf>
    <xf numFmtId="165" fontId="0" fillId="0" borderId="1" xfId="0" applyNumberFormat="1" applyFill="1" applyBorder="1" applyAlignment="1" applyProtection="1">
      <alignment vertical="center" wrapText="1"/>
    </xf>
    <xf numFmtId="0" fontId="0" fillId="0" borderId="0" xfId="0" applyFill="1" applyProtection="1"/>
    <xf numFmtId="165" fontId="1" fillId="0" borderId="1" xfId="0" applyNumberFormat="1" applyFont="1" applyFill="1" applyBorder="1" applyAlignment="1" applyProtection="1">
      <alignment vertical="center" wrapText="1"/>
    </xf>
    <xf numFmtId="165" fontId="0" fillId="0" borderId="0" xfId="0" applyNumberForma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 wrapText="1"/>
    </xf>
    <xf numFmtId="165" fontId="1" fillId="3" borderId="3" xfId="0" applyNumberFormat="1" applyFont="1" applyFill="1" applyBorder="1" applyAlignment="1" applyProtection="1">
      <alignment vertical="center"/>
    </xf>
    <xf numFmtId="165" fontId="0" fillId="0" borderId="4" xfId="0" applyNumberFormat="1" applyBorder="1" applyAlignment="1" applyProtection="1">
      <alignment vertical="center"/>
    </xf>
    <xf numFmtId="165" fontId="1" fillId="4" borderId="2" xfId="0" applyNumberFormat="1" applyFont="1" applyFill="1" applyBorder="1" applyAlignment="1" applyProtection="1">
      <alignment horizontal="left" vertical="center" wrapText="1"/>
    </xf>
    <xf numFmtId="165" fontId="1" fillId="7" borderId="2" xfId="0" applyNumberFormat="1" applyFont="1" applyFill="1" applyBorder="1" applyAlignment="1" applyProtection="1">
      <alignment horizontal="left" vertical="center" wrapText="1"/>
    </xf>
    <xf numFmtId="165" fontId="2" fillId="6" borderId="0" xfId="0" applyNumberFormat="1" applyFont="1" applyFill="1" applyAlignment="1" applyProtection="1">
      <alignment vertical="center"/>
    </xf>
    <xf numFmtId="165" fontId="2" fillId="3" borderId="1" xfId="0" applyNumberFormat="1" applyFont="1" applyFill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1" fillId="3" borderId="3" xfId="0" applyNumberFormat="1" applyFont="1" applyFill="1" applyBorder="1" applyAlignment="1" applyProtection="1">
      <alignment vertical="center"/>
    </xf>
    <xf numFmtId="49" fontId="1" fillId="3" borderId="3" xfId="0" applyNumberFormat="1" applyFont="1" applyFill="1" applyBorder="1" applyAlignment="1" applyProtection="1">
      <alignment vertical="center"/>
    </xf>
    <xf numFmtId="164" fontId="2" fillId="0" borderId="2" xfId="0" applyNumberFormat="1" applyFon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</xf>
    <xf numFmtId="165" fontId="0" fillId="0" borderId="2" xfId="0" applyNumberFormat="1" applyBorder="1" applyAlignment="1" applyProtection="1">
      <alignment vertical="center"/>
    </xf>
    <xf numFmtId="164" fontId="0" fillId="0" borderId="2" xfId="0" applyNumberForma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 wrapText="1"/>
    </xf>
    <xf numFmtId="49" fontId="3" fillId="0" borderId="2" xfId="0" applyNumberFormat="1" applyFont="1" applyBorder="1" applyAlignment="1" applyProtection="1">
      <alignment vertical="center"/>
    </xf>
    <xf numFmtId="164" fontId="3" fillId="0" borderId="2" xfId="0" applyNumberFormat="1" applyFont="1" applyBorder="1" applyAlignment="1" applyProtection="1">
      <alignment vertical="center"/>
    </xf>
    <xf numFmtId="165" fontId="5" fillId="0" borderId="2" xfId="0" applyNumberFormat="1" applyFont="1" applyBorder="1" applyAlignment="1" applyProtection="1">
      <alignment vertical="center"/>
    </xf>
    <xf numFmtId="49" fontId="5" fillId="0" borderId="2" xfId="0" applyNumberFormat="1" applyFont="1" applyBorder="1" applyAlignment="1" applyProtection="1">
      <alignment vertical="center"/>
    </xf>
    <xf numFmtId="164" fontId="0" fillId="0" borderId="5" xfId="0" applyNumberFormat="1" applyBorder="1" applyAlignment="1" applyProtection="1">
      <alignment vertical="center"/>
    </xf>
    <xf numFmtId="49" fontId="0" fillId="0" borderId="5" xfId="0" applyNumberFormat="1" applyBorder="1" applyAlignment="1" applyProtection="1">
      <alignment vertical="center"/>
    </xf>
    <xf numFmtId="165" fontId="0" fillId="0" borderId="5" xfId="0" applyNumberFormat="1" applyBorder="1" applyAlignment="1" applyProtection="1">
      <alignment vertical="center"/>
    </xf>
    <xf numFmtId="165" fontId="2" fillId="0" borderId="5" xfId="0" applyNumberFormat="1" applyFont="1" applyBorder="1" applyAlignment="1" applyProtection="1">
      <alignment vertical="center"/>
    </xf>
    <xf numFmtId="164" fontId="0" fillId="0" borderId="6" xfId="0" applyNumberFormat="1" applyBorder="1" applyAlignment="1" applyProtection="1">
      <alignment vertical="center"/>
    </xf>
    <xf numFmtId="49" fontId="4" fillId="0" borderId="7" xfId="0" applyNumberFormat="1" applyFont="1" applyBorder="1" applyAlignment="1" applyProtection="1">
      <alignment vertical="center"/>
    </xf>
    <xf numFmtId="165" fontId="5" fillId="0" borderId="7" xfId="0" applyNumberFormat="1" applyFont="1" applyBorder="1" applyAlignment="1" applyProtection="1">
      <alignment vertical="center"/>
    </xf>
    <xf numFmtId="165" fontId="5" fillId="0" borderId="8" xfId="0" applyNumberFormat="1" applyFont="1" applyBorder="1" applyAlignment="1" applyProtection="1">
      <alignment vertical="center"/>
    </xf>
    <xf numFmtId="164" fontId="0" fillId="0" borderId="9" xfId="0" applyNumberFormat="1" applyBorder="1" applyAlignment="1" applyProtection="1">
      <alignment vertical="center"/>
    </xf>
    <xf numFmtId="165" fontId="5" fillId="0" borderId="10" xfId="0" applyNumberFormat="1" applyFont="1" applyBorder="1" applyAlignment="1" applyProtection="1">
      <alignment vertical="center"/>
    </xf>
    <xf numFmtId="164" fontId="0" fillId="0" borderId="11" xfId="0" applyNumberForma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165" fontId="0" fillId="0" borderId="12" xfId="0" applyNumberFormat="1" applyBorder="1" applyAlignment="1" applyProtection="1">
      <alignment vertical="center"/>
    </xf>
    <xf numFmtId="165" fontId="0" fillId="0" borderId="13" xfId="0" applyNumberFormat="1" applyBorder="1" applyAlignment="1" applyProtection="1">
      <alignment vertical="center"/>
    </xf>
    <xf numFmtId="165" fontId="2" fillId="0" borderId="1" xfId="0" applyNumberFormat="1" applyFont="1" applyBorder="1" applyAlignment="1" applyProtection="1">
      <alignment vertical="center"/>
    </xf>
    <xf numFmtId="164" fontId="0" fillId="0" borderId="14" xfId="0" applyNumberFormat="1" applyBorder="1" applyAlignment="1" applyProtection="1">
      <alignment vertical="center"/>
    </xf>
    <xf numFmtId="49" fontId="0" fillId="0" borderId="14" xfId="0" applyNumberFormat="1" applyBorder="1" applyAlignment="1" applyProtection="1">
      <alignment vertical="center"/>
    </xf>
    <xf numFmtId="165" fontId="0" fillId="0" borderId="14" xfId="0" applyNumberFormat="1" applyBorder="1" applyAlignment="1" applyProtection="1">
      <alignment vertical="center"/>
    </xf>
    <xf numFmtId="164" fontId="4" fillId="0" borderId="15" xfId="0" applyNumberFormat="1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vertical="center"/>
    </xf>
    <xf numFmtId="165" fontId="0" fillId="0" borderId="16" xfId="0" applyNumberFormat="1" applyBorder="1" applyAlignment="1" applyProtection="1">
      <alignment vertical="center"/>
    </xf>
    <xf numFmtId="0" fontId="4" fillId="0" borderId="16" xfId="0" applyNumberFormat="1" applyFont="1" applyBorder="1" applyAlignment="1" applyProtection="1">
      <alignment vertical="center"/>
    </xf>
    <xf numFmtId="0" fontId="4" fillId="0" borderId="17" xfId="0" applyNumberFormat="1" applyFont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464"/>
  <sheetViews>
    <sheetView tabSelected="1" zoomScaleNormal="100" workbookViewId="0">
      <pane ySplit="2" topLeftCell="A3" activePane="bottomLeft" state="frozen"/>
      <selection pane="bottomLeft" activeCell="S159" sqref="S159"/>
    </sheetView>
  </sheetViews>
  <sheetFormatPr defaultRowHeight="15.75" x14ac:dyDescent="0.25"/>
  <cols>
    <col min="1" max="1" width="7" style="1" customWidth="1"/>
    <col min="2" max="2" width="8.125" style="1" customWidth="1"/>
    <col min="3" max="3" width="4.875" style="1" customWidth="1"/>
    <col min="4" max="4" width="10.875" style="1" customWidth="1"/>
    <col min="5" max="5" width="28.875" style="2" customWidth="1"/>
    <col min="6" max="7" width="11.25" style="3" hidden="1" customWidth="1"/>
    <col min="8" max="8" width="13" style="3" hidden="1" customWidth="1"/>
    <col min="9" max="9" width="10.25" style="3" hidden="1" customWidth="1"/>
    <col min="10" max="11" width="11.25" style="3" hidden="1" customWidth="1"/>
    <col min="12" max="12" width="13" style="3" hidden="1" customWidth="1"/>
    <col min="13" max="13" width="9.625" style="3" hidden="1" customWidth="1"/>
    <col min="14" max="15" width="11.25" style="3" customWidth="1"/>
    <col min="16" max="16" width="13" style="3" customWidth="1"/>
    <col min="17" max="17" width="9.75" style="3" customWidth="1"/>
    <col min="18" max="19" width="11.25" style="3" customWidth="1"/>
    <col min="20" max="20" width="13" style="3" customWidth="1"/>
    <col min="21" max="21" width="11.75" style="3" customWidth="1"/>
    <col min="22" max="23" width="11.25" style="3" customWidth="1"/>
    <col min="24" max="24" width="13" style="3" customWidth="1"/>
    <col min="25" max="25" width="10.25" style="3" customWidth="1"/>
    <col min="26" max="27" width="11.25" style="3" customWidth="1"/>
    <col min="28" max="28" width="13" style="3" customWidth="1"/>
    <col min="29" max="29" width="8.625" style="3" customWidth="1"/>
    <col min="30" max="31" width="11.25" style="3" customWidth="1"/>
    <col min="32" max="32" width="12.75" style="3" customWidth="1"/>
    <col min="33" max="33" width="8.125" style="3" customWidth="1"/>
  </cols>
  <sheetData>
    <row r="1" spans="1:170" ht="30.6" customHeight="1" x14ac:dyDescent="0.25">
      <c r="A1" s="13"/>
      <c r="B1" s="12"/>
      <c r="C1" s="12"/>
      <c r="D1" s="12"/>
      <c r="E1" s="12" t="s">
        <v>202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24"/>
      <c r="S1" s="24"/>
      <c r="T1" s="24"/>
      <c r="U1" s="24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</row>
    <row r="2" spans="1:170" ht="61.1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14"/>
      <c r="G2" s="14"/>
      <c r="H2" s="14"/>
      <c r="I2" s="14"/>
      <c r="J2" s="6"/>
      <c r="K2" s="6"/>
      <c r="L2" s="6"/>
      <c r="M2" s="6"/>
      <c r="N2" s="15" t="s">
        <v>5</v>
      </c>
      <c r="O2" s="15" t="s">
        <v>6</v>
      </c>
      <c r="P2" s="15" t="s">
        <v>229</v>
      </c>
      <c r="Q2" s="15" t="s">
        <v>7</v>
      </c>
      <c r="R2" s="26" t="s">
        <v>196</v>
      </c>
      <c r="S2" s="27" t="s">
        <v>197</v>
      </c>
      <c r="T2" s="27" t="s">
        <v>198</v>
      </c>
      <c r="U2" s="27" t="s">
        <v>199</v>
      </c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</row>
    <row r="3" spans="1:170" x14ac:dyDescent="0.25">
      <c r="A3" s="7">
        <v>1</v>
      </c>
      <c r="B3" s="7">
        <v>50</v>
      </c>
      <c r="C3" s="7">
        <v>501</v>
      </c>
      <c r="D3" s="7"/>
      <c r="E3" s="8"/>
      <c r="F3" s="9"/>
      <c r="G3" s="9"/>
      <c r="H3" s="9"/>
      <c r="I3" s="9"/>
      <c r="J3" s="9"/>
      <c r="K3" s="9"/>
      <c r="L3" s="9"/>
      <c r="M3" s="6"/>
      <c r="N3" s="9"/>
      <c r="O3" s="9"/>
      <c r="P3" s="9"/>
      <c r="Q3" s="9"/>
      <c r="R3" s="25"/>
      <c r="S3" s="25"/>
      <c r="T3" s="25"/>
      <c r="U3" s="25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</row>
    <row r="4" spans="1:170" x14ac:dyDescent="0.25">
      <c r="A4" s="7">
        <v>1</v>
      </c>
      <c r="B4" s="7">
        <v>50</v>
      </c>
      <c r="C4" s="7">
        <v>501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9"/>
      <c r="M4" s="6"/>
      <c r="N4" s="9">
        <v>1531.9150999999999</v>
      </c>
      <c r="O4" s="9">
        <v>1719.8662999999999</v>
      </c>
      <c r="P4" s="9">
        <v>1227.181</v>
      </c>
      <c r="Q4" s="9">
        <v>2000</v>
      </c>
      <c r="R4" s="16">
        <v>2000</v>
      </c>
      <c r="S4" s="9">
        <v>2000</v>
      </c>
      <c r="T4" s="9">
        <v>2000</v>
      </c>
      <c r="U4" s="9">
        <v>2000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</row>
    <row r="5" spans="1:170" x14ac:dyDescent="0.25">
      <c r="A5" s="7">
        <v>1</v>
      </c>
      <c r="B5" s="7">
        <v>50</v>
      </c>
      <c r="C5" s="7">
        <v>501</v>
      </c>
      <c r="D5" s="7" t="s">
        <v>10</v>
      </c>
      <c r="E5" s="8" t="s">
        <v>11</v>
      </c>
      <c r="F5" s="9"/>
      <c r="G5" s="9"/>
      <c r="H5" s="9"/>
      <c r="I5" s="9"/>
      <c r="J5" s="9"/>
      <c r="K5" s="9"/>
      <c r="L5" s="9"/>
      <c r="M5" s="6"/>
      <c r="N5" s="9"/>
      <c r="O5" s="9"/>
      <c r="P5" s="9"/>
      <c r="Q5" s="9">
        <v>20</v>
      </c>
      <c r="R5" s="16">
        <v>20</v>
      </c>
      <c r="S5" s="9">
        <v>15</v>
      </c>
      <c r="T5" s="9">
        <v>15</v>
      </c>
      <c r="U5" s="9">
        <v>20</v>
      </c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9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</row>
    <row r="6" spans="1:170" x14ac:dyDescent="0.25">
      <c r="A6" s="7">
        <v>1</v>
      </c>
      <c r="B6" s="7">
        <v>50</v>
      </c>
      <c r="C6" s="7">
        <v>501</v>
      </c>
      <c r="D6" s="7" t="s">
        <v>12</v>
      </c>
      <c r="E6" s="8" t="s">
        <v>13</v>
      </c>
      <c r="F6" s="9"/>
      <c r="G6" s="9"/>
      <c r="H6" s="9"/>
      <c r="I6" s="9"/>
      <c r="J6" s="9"/>
      <c r="K6" s="9"/>
      <c r="L6" s="9"/>
      <c r="M6" s="6"/>
      <c r="N6" s="9">
        <v>13.078760000000001</v>
      </c>
      <c r="O6" s="9">
        <v>20.65699</v>
      </c>
      <c r="P6" s="9">
        <v>6.7124899999999998</v>
      </c>
      <c r="Q6" s="9">
        <v>30</v>
      </c>
      <c r="R6" s="16">
        <v>22</v>
      </c>
      <c r="S6" s="9">
        <v>22</v>
      </c>
      <c r="T6" s="9">
        <v>24</v>
      </c>
      <c r="U6" s="9">
        <v>25</v>
      </c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9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</row>
    <row r="7" spans="1:170" x14ac:dyDescent="0.25">
      <c r="A7" s="7">
        <v>1</v>
      </c>
      <c r="B7" s="7">
        <v>50</v>
      </c>
      <c r="C7" s="7">
        <v>501</v>
      </c>
      <c r="D7" s="7" t="s">
        <v>14</v>
      </c>
      <c r="E7" s="8" t="s">
        <v>15</v>
      </c>
      <c r="F7" s="9"/>
      <c r="G7" s="9"/>
      <c r="H7" s="9"/>
      <c r="I7" s="9"/>
      <c r="J7" s="9"/>
      <c r="K7" s="9"/>
      <c r="L7" s="9"/>
      <c r="M7" s="6"/>
      <c r="N7" s="9">
        <v>13.935</v>
      </c>
      <c r="O7" s="9">
        <v>37.88946</v>
      </c>
      <c r="P7" s="9">
        <v>1.665</v>
      </c>
      <c r="Q7" s="9">
        <v>40</v>
      </c>
      <c r="R7" s="16">
        <v>25</v>
      </c>
      <c r="S7" s="9">
        <v>40</v>
      </c>
      <c r="T7" s="9">
        <v>25</v>
      </c>
      <c r="U7" s="9">
        <v>40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</row>
    <row r="8" spans="1:170" x14ac:dyDescent="0.25">
      <c r="A8" s="7">
        <v>1</v>
      </c>
      <c r="B8" s="7">
        <v>50</v>
      </c>
      <c r="C8" s="7">
        <v>501</v>
      </c>
      <c r="D8" s="7" t="s">
        <v>16</v>
      </c>
      <c r="E8" s="8" t="s">
        <v>17</v>
      </c>
      <c r="F8" s="9"/>
      <c r="G8" s="9"/>
      <c r="H8" s="9"/>
      <c r="I8" s="9"/>
      <c r="J8" s="9"/>
      <c r="K8" s="9"/>
      <c r="L8" s="9"/>
      <c r="M8" s="6"/>
      <c r="N8" s="9">
        <v>142.50547</v>
      </c>
      <c r="O8" s="9">
        <v>64.098740000000006</v>
      </c>
      <c r="P8" s="9">
        <v>9.9480000000000004</v>
      </c>
      <c r="Q8" s="9">
        <v>50</v>
      </c>
      <c r="R8" s="16">
        <v>30</v>
      </c>
      <c r="S8" s="9">
        <v>30</v>
      </c>
      <c r="T8" s="9">
        <v>30</v>
      </c>
      <c r="U8" s="9">
        <v>30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9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</row>
    <row r="9" spans="1:170" x14ac:dyDescent="0.25">
      <c r="A9" s="7">
        <v>1</v>
      </c>
      <c r="B9" s="7">
        <v>50</v>
      </c>
      <c r="C9" s="7">
        <v>501</v>
      </c>
      <c r="D9" s="7" t="s">
        <v>18</v>
      </c>
      <c r="E9" s="8" t="s">
        <v>19</v>
      </c>
      <c r="F9" s="9"/>
      <c r="G9" s="9"/>
      <c r="H9" s="9"/>
      <c r="I9" s="9"/>
      <c r="J9" s="9"/>
      <c r="K9" s="9"/>
      <c r="L9" s="9"/>
      <c r="M9" s="6"/>
      <c r="N9" s="9">
        <v>193.93749</v>
      </c>
      <c r="O9" s="9">
        <v>119.19718</v>
      </c>
      <c r="P9" s="9">
        <v>24.707000000000001</v>
      </c>
      <c r="Q9" s="9">
        <v>50</v>
      </c>
      <c r="R9" s="16">
        <v>50</v>
      </c>
      <c r="S9" s="9">
        <v>50</v>
      </c>
      <c r="T9" s="9">
        <v>60</v>
      </c>
      <c r="U9" s="9">
        <v>50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9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</row>
    <row r="10" spans="1:170" x14ac:dyDescent="0.25">
      <c r="A10" s="7">
        <v>1</v>
      </c>
      <c r="B10" s="7">
        <v>50</v>
      </c>
      <c r="C10" s="7">
        <v>501</v>
      </c>
      <c r="D10" s="7" t="s">
        <v>20</v>
      </c>
      <c r="E10" s="8" t="s">
        <v>21</v>
      </c>
      <c r="F10" s="9"/>
      <c r="G10" s="9"/>
      <c r="H10" s="9"/>
      <c r="I10" s="9"/>
      <c r="J10" s="9"/>
      <c r="K10" s="9"/>
      <c r="L10" s="9"/>
      <c r="M10" s="6"/>
      <c r="N10" s="9">
        <v>36.936</v>
      </c>
      <c r="O10" s="9">
        <v>31.339110000000002</v>
      </c>
      <c r="P10" s="9">
        <v>9.0120000000000005</v>
      </c>
      <c r="Q10" s="9">
        <v>20</v>
      </c>
      <c r="R10" s="16">
        <v>20</v>
      </c>
      <c r="S10" s="9">
        <v>20</v>
      </c>
      <c r="T10" s="9">
        <v>20</v>
      </c>
      <c r="U10" s="9">
        <v>20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9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</row>
    <row r="11" spans="1:170" x14ac:dyDescent="0.25">
      <c r="A11" s="7">
        <v>1</v>
      </c>
      <c r="B11" s="7">
        <v>50</v>
      </c>
      <c r="C11" s="7">
        <v>501</v>
      </c>
      <c r="D11" s="7" t="s">
        <v>22</v>
      </c>
      <c r="E11" s="8" t="s">
        <v>23</v>
      </c>
      <c r="F11" s="9"/>
      <c r="G11" s="9"/>
      <c r="H11" s="9"/>
      <c r="I11" s="9"/>
      <c r="J11" s="9"/>
      <c r="K11" s="9"/>
      <c r="L11" s="9"/>
      <c r="M11" s="6"/>
      <c r="N11" s="9">
        <v>84.07</v>
      </c>
      <c r="O11" s="9">
        <v>123.99355</v>
      </c>
      <c r="P11" s="9">
        <v>70.950999999999993</v>
      </c>
      <c r="Q11" s="9">
        <v>80</v>
      </c>
      <c r="R11" s="16">
        <v>75</v>
      </c>
      <c r="S11" s="9">
        <v>75</v>
      </c>
      <c r="T11" s="9">
        <v>75</v>
      </c>
      <c r="U11" s="9">
        <v>75</v>
      </c>
      <c r="V11" s="18"/>
      <c r="W11" s="18"/>
      <c r="X11" s="18"/>
      <c r="Y11" s="18"/>
      <c r="Z11" s="18"/>
      <c r="AA11" s="17"/>
      <c r="AB11" s="18"/>
      <c r="AC11" s="18"/>
      <c r="AD11" s="18"/>
      <c r="AE11" s="18"/>
      <c r="AF11" s="18"/>
      <c r="AG11" s="19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</row>
    <row r="12" spans="1:170" x14ac:dyDescent="0.25">
      <c r="A12" s="7">
        <v>1</v>
      </c>
      <c r="B12" s="7">
        <v>50</v>
      </c>
      <c r="C12" s="7">
        <v>501</v>
      </c>
      <c r="D12" s="7" t="s">
        <v>24</v>
      </c>
      <c r="E12" s="8" t="s">
        <v>25</v>
      </c>
      <c r="F12" s="9"/>
      <c r="G12" s="9"/>
      <c r="H12" s="9"/>
      <c r="I12" s="9"/>
      <c r="J12" s="9"/>
      <c r="K12" s="9"/>
      <c r="L12" s="9"/>
      <c r="M12" s="6"/>
      <c r="N12" s="9">
        <v>33.908999999999999</v>
      </c>
      <c r="O12" s="9">
        <v>15.78777</v>
      </c>
      <c r="P12" s="9">
        <v>28.19</v>
      </c>
      <c r="Q12" s="9">
        <v>50</v>
      </c>
      <c r="R12" s="16">
        <v>60</v>
      </c>
      <c r="S12" s="9">
        <v>60</v>
      </c>
      <c r="T12" s="9">
        <v>60</v>
      </c>
      <c r="U12" s="9">
        <v>60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9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</row>
    <row r="13" spans="1:170" x14ac:dyDescent="0.25">
      <c r="A13" s="7">
        <v>1</v>
      </c>
      <c r="B13" s="7">
        <v>50</v>
      </c>
      <c r="C13" s="7">
        <v>501</v>
      </c>
      <c r="D13" s="7" t="s">
        <v>26</v>
      </c>
      <c r="E13" s="8" t="s">
        <v>27</v>
      </c>
      <c r="F13" s="9"/>
      <c r="G13" s="9"/>
      <c r="H13" s="9"/>
      <c r="I13" s="9"/>
      <c r="J13" s="9"/>
      <c r="K13" s="9"/>
      <c r="L13" s="9"/>
      <c r="M13" s="6"/>
      <c r="N13" s="9">
        <v>124.33454999999999</v>
      </c>
      <c r="O13" s="9">
        <v>111.95352</v>
      </c>
      <c r="P13" s="9">
        <v>75.575999999999993</v>
      </c>
      <c r="Q13" s="9">
        <v>140</v>
      </c>
      <c r="R13" s="16">
        <v>105</v>
      </c>
      <c r="S13" s="9">
        <v>105</v>
      </c>
      <c r="T13" s="9">
        <v>105</v>
      </c>
      <c r="U13" s="9">
        <v>105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9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</row>
    <row r="14" spans="1:170" x14ac:dyDescent="0.25">
      <c r="A14" s="7">
        <v>1</v>
      </c>
      <c r="B14" s="7">
        <v>50</v>
      </c>
      <c r="C14" s="7">
        <v>501</v>
      </c>
      <c r="D14" s="7" t="s">
        <v>28</v>
      </c>
      <c r="E14" s="8" t="s">
        <v>29</v>
      </c>
      <c r="F14" s="9"/>
      <c r="G14" s="9"/>
      <c r="H14" s="9"/>
      <c r="I14" s="9"/>
      <c r="J14" s="9"/>
      <c r="K14" s="9"/>
      <c r="L14" s="9"/>
      <c r="M14" s="6"/>
      <c r="N14" s="9">
        <v>17.76118</v>
      </c>
      <c r="O14" s="9">
        <v>7.1369999999999996</v>
      </c>
      <c r="P14" s="9">
        <v>1.7749999999999999</v>
      </c>
      <c r="Q14" s="9">
        <v>30</v>
      </c>
      <c r="R14" s="16">
        <v>25</v>
      </c>
      <c r="S14" s="9">
        <v>30</v>
      </c>
      <c r="T14" s="9">
        <v>25</v>
      </c>
      <c r="U14" s="9">
        <v>25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9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</row>
    <row r="15" spans="1:170" x14ac:dyDescent="0.25">
      <c r="A15" s="7">
        <v>1</v>
      </c>
      <c r="B15" s="7">
        <v>50</v>
      </c>
      <c r="C15" s="7">
        <v>501</v>
      </c>
      <c r="D15" s="7" t="s">
        <v>30</v>
      </c>
      <c r="E15" s="8" t="s">
        <v>31</v>
      </c>
      <c r="F15" s="9"/>
      <c r="G15" s="9"/>
      <c r="H15" s="9"/>
      <c r="I15" s="9"/>
      <c r="J15" s="9"/>
      <c r="K15" s="9"/>
      <c r="L15" s="9"/>
      <c r="M15" s="6"/>
      <c r="N15" s="9">
        <v>19.68685</v>
      </c>
      <c r="O15" s="9"/>
      <c r="P15" s="9"/>
      <c r="Q15" s="9">
        <v>20</v>
      </c>
      <c r="R15" s="16">
        <v>20</v>
      </c>
      <c r="S15" s="9">
        <v>20</v>
      </c>
      <c r="T15" s="9">
        <v>20</v>
      </c>
      <c r="U15" s="9">
        <v>20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9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</row>
    <row r="16" spans="1:170" x14ac:dyDescent="0.25">
      <c r="A16" s="7">
        <v>1</v>
      </c>
      <c r="B16" s="7">
        <v>50</v>
      </c>
      <c r="C16" s="7">
        <v>501</v>
      </c>
      <c r="D16" s="7" t="s">
        <v>32</v>
      </c>
      <c r="E16" s="8" t="s">
        <v>33</v>
      </c>
      <c r="F16" s="9"/>
      <c r="G16" s="9"/>
      <c r="H16" s="9"/>
      <c r="I16" s="9"/>
      <c r="J16" s="9"/>
      <c r="K16" s="9"/>
      <c r="L16" s="9"/>
      <c r="M16" s="6"/>
      <c r="N16" s="9">
        <v>44.954749999999997</v>
      </c>
      <c r="O16" s="9">
        <v>13.2455</v>
      </c>
      <c r="P16" s="9">
        <v>6.3650000000000002</v>
      </c>
      <c r="Q16" s="9">
        <v>20</v>
      </c>
      <c r="R16" s="16">
        <v>15</v>
      </c>
      <c r="S16" s="9">
        <v>15</v>
      </c>
      <c r="T16" s="9">
        <v>15</v>
      </c>
      <c r="U16" s="9">
        <v>15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9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</row>
    <row r="17" spans="1:170" x14ac:dyDescent="0.25">
      <c r="A17" s="7">
        <v>1</v>
      </c>
      <c r="B17" s="7">
        <v>50</v>
      </c>
      <c r="C17" s="7">
        <v>501</v>
      </c>
      <c r="D17" s="7" t="s">
        <v>34</v>
      </c>
      <c r="E17" s="8" t="s">
        <v>35</v>
      </c>
      <c r="F17" s="9"/>
      <c r="G17" s="9"/>
      <c r="H17" s="9"/>
      <c r="I17" s="9"/>
      <c r="J17" s="9"/>
      <c r="K17" s="9"/>
      <c r="L17" s="9"/>
      <c r="M17" s="6"/>
      <c r="N17" s="9"/>
      <c r="O17" s="9">
        <v>17.486999999999998</v>
      </c>
      <c r="P17" s="9"/>
      <c r="Q17" s="9">
        <v>20</v>
      </c>
      <c r="R17" s="16">
        <v>15</v>
      </c>
      <c r="S17" s="9">
        <v>15</v>
      </c>
      <c r="T17" s="9">
        <v>15</v>
      </c>
      <c r="U17" s="9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9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</row>
    <row r="18" spans="1:170" x14ac:dyDescent="0.25">
      <c r="A18" s="7">
        <v>1</v>
      </c>
      <c r="B18" s="7">
        <v>50</v>
      </c>
      <c r="C18" s="7">
        <v>502</v>
      </c>
      <c r="D18" s="7"/>
      <c r="E18" s="8"/>
      <c r="F18" s="9"/>
      <c r="G18" s="9"/>
      <c r="H18" s="9"/>
      <c r="I18" s="9"/>
      <c r="J18" s="9"/>
      <c r="K18" s="9"/>
      <c r="L18" s="9"/>
      <c r="M18" s="6"/>
      <c r="N18" s="9"/>
      <c r="O18" s="9"/>
      <c r="P18" s="9"/>
      <c r="Q18" s="9"/>
      <c r="R18" s="16"/>
      <c r="S18" s="9"/>
      <c r="T18" s="9"/>
      <c r="U18" s="9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9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</row>
    <row r="19" spans="1:170" x14ac:dyDescent="0.25">
      <c r="A19" s="7">
        <v>1</v>
      </c>
      <c r="B19" s="7">
        <v>50</v>
      </c>
      <c r="C19" s="7">
        <v>502</v>
      </c>
      <c r="D19" s="7" t="s">
        <v>36</v>
      </c>
      <c r="E19" s="8" t="s">
        <v>37</v>
      </c>
      <c r="F19" s="9"/>
      <c r="G19" s="9"/>
      <c r="H19" s="9"/>
      <c r="I19" s="9"/>
      <c r="J19" s="9"/>
      <c r="K19" s="9"/>
      <c r="L19" s="9"/>
      <c r="M19" s="6"/>
      <c r="N19" s="9">
        <v>131.12100000000001</v>
      </c>
      <c r="O19" s="9">
        <v>153.0821</v>
      </c>
      <c r="P19" s="9">
        <v>39.694000000000003</v>
      </c>
      <c r="Q19" s="9">
        <v>150</v>
      </c>
      <c r="R19" s="16">
        <v>165</v>
      </c>
      <c r="S19" s="9">
        <v>170</v>
      </c>
      <c r="T19" s="9">
        <v>170</v>
      </c>
      <c r="U19" s="9">
        <v>170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9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</row>
    <row r="20" spans="1:170" x14ac:dyDescent="0.25">
      <c r="A20" s="7">
        <v>1</v>
      </c>
      <c r="B20" s="7">
        <v>50</v>
      </c>
      <c r="C20" s="7">
        <v>502</v>
      </c>
      <c r="D20" s="7" t="s">
        <v>38</v>
      </c>
      <c r="E20" s="8" t="s">
        <v>39</v>
      </c>
      <c r="F20" s="9"/>
      <c r="G20" s="9"/>
      <c r="H20" s="9"/>
      <c r="I20" s="9"/>
      <c r="J20" s="9"/>
      <c r="K20" s="9"/>
      <c r="L20" s="9"/>
      <c r="M20" s="6"/>
      <c r="N20" s="9">
        <v>619.06808000000001</v>
      </c>
      <c r="O20" s="9">
        <v>1118.2337199999999</v>
      </c>
      <c r="P20" s="9">
        <v>216.32369</v>
      </c>
      <c r="Q20" s="9">
        <v>1400</v>
      </c>
      <c r="R20" s="16">
        <v>1200</v>
      </c>
      <c r="S20" s="9">
        <v>1200</v>
      </c>
      <c r="T20" s="9">
        <v>1200</v>
      </c>
      <c r="U20" s="9">
        <v>1200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9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</row>
    <row r="21" spans="1:170" x14ac:dyDescent="0.25">
      <c r="A21" s="7">
        <v>1</v>
      </c>
      <c r="B21" s="7">
        <v>50</v>
      </c>
      <c r="C21" s="7">
        <v>502</v>
      </c>
      <c r="D21" s="7" t="s">
        <v>40</v>
      </c>
      <c r="E21" s="8" t="s">
        <v>41</v>
      </c>
      <c r="F21" s="9"/>
      <c r="G21" s="9"/>
      <c r="H21" s="9"/>
      <c r="I21" s="9"/>
      <c r="J21" s="9"/>
      <c r="K21" s="9"/>
      <c r="L21" s="9"/>
      <c r="M21" s="6"/>
      <c r="N21" s="9"/>
      <c r="O21" s="9"/>
      <c r="P21" s="9"/>
      <c r="Q21" s="9"/>
      <c r="R21" s="16"/>
      <c r="S21" s="9"/>
      <c r="T21" s="9"/>
      <c r="U21" s="9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9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</row>
    <row r="22" spans="1:170" x14ac:dyDescent="0.25">
      <c r="A22" s="7">
        <v>1</v>
      </c>
      <c r="B22" s="7">
        <v>50</v>
      </c>
      <c r="C22" s="7">
        <v>502</v>
      </c>
      <c r="D22" s="7" t="s">
        <v>42</v>
      </c>
      <c r="E22" s="8" t="s">
        <v>43</v>
      </c>
      <c r="F22" s="9"/>
      <c r="G22" s="9"/>
      <c r="H22" s="9"/>
      <c r="I22" s="9"/>
      <c r="J22" s="9"/>
      <c r="K22" s="9"/>
      <c r="L22" s="9"/>
      <c r="M22" s="6"/>
      <c r="N22" s="9">
        <v>350.38299999999998</v>
      </c>
      <c r="O22" s="9">
        <v>640</v>
      </c>
      <c r="P22" s="9">
        <v>-244.011</v>
      </c>
      <c r="Q22" s="9">
        <v>550</v>
      </c>
      <c r="R22" s="16">
        <v>550</v>
      </c>
      <c r="S22" s="9">
        <v>550</v>
      </c>
      <c r="T22" s="9">
        <v>550</v>
      </c>
      <c r="U22" s="9">
        <v>550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9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</row>
    <row r="23" spans="1:170" x14ac:dyDescent="0.25">
      <c r="A23" s="7">
        <v>1</v>
      </c>
      <c r="B23" s="7">
        <v>50</v>
      </c>
      <c r="C23" s="7">
        <v>502</v>
      </c>
      <c r="D23" s="7" t="s">
        <v>44</v>
      </c>
      <c r="E23" s="8" t="s">
        <v>45</v>
      </c>
      <c r="F23" s="9"/>
      <c r="G23" s="9"/>
      <c r="H23" s="9"/>
      <c r="I23" s="9"/>
      <c r="J23" s="9"/>
      <c r="K23" s="9"/>
      <c r="L23" s="9"/>
      <c r="M23" s="6"/>
      <c r="N23" s="9"/>
      <c r="O23" s="9"/>
      <c r="P23" s="9"/>
      <c r="Q23" s="9"/>
      <c r="R23" s="16"/>
      <c r="S23" s="9"/>
      <c r="T23" s="9"/>
      <c r="U23" s="9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9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</row>
    <row r="24" spans="1:170" x14ac:dyDescent="0.25">
      <c r="A24" s="10">
        <v>1</v>
      </c>
      <c r="B24" s="10" t="s">
        <v>46</v>
      </c>
      <c r="C24" s="10"/>
      <c r="D24" s="10"/>
      <c r="E24" s="11"/>
      <c r="F24" s="12"/>
      <c r="G24" s="12"/>
      <c r="H24" s="12"/>
      <c r="I24" s="12"/>
      <c r="J24" s="12"/>
      <c r="K24" s="12"/>
      <c r="L24" s="12"/>
      <c r="M24" s="6"/>
      <c r="N24" s="12">
        <v>3357.5962300000001</v>
      </c>
      <c r="O24" s="12">
        <v>4193.9679400000005</v>
      </c>
      <c r="P24" s="12">
        <f>SUM(P3:P23)</f>
        <v>1474.0891800000002</v>
      </c>
      <c r="Q24" s="12">
        <v>0</v>
      </c>
      <c r="R24" s="12">
        <f>SUM(R3:R23)</f>
        <v>4397</v>
      </c>
      <c r="S24" s="12">
        <f>SUM(S3:S23)</f>
        <v>4417</v>
      </c>
      <c r="T24" s="12">
        <f>SUM(T3:T23)</f>
        <v>4409</v>
      </c>
      <c r="U24" s="12">
        <f>SUM(U3:U23)</f>
        <v>4405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21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</row>
    <row r="25" spans="1:170" x14ac:dyDescent="0.25">
      <c r="A25" s="7">
        <v>1</v>
      </c>
      <c r="B25" s="7">
        <v>51</v>
      </c>
      <c r="C25" s="7">
        <v>511</v>
      </c>
      <c r="D25" s="7"/>
      <c r="E25" s="8"/>
      <c r="F25" s="9"/>
      <c r="G25" s="9"/>
      <c r="H25" s="9"/>
      <c r="I25" s="9"/>
      <c r="J25" s="9"/>
      <c r="K25" s="9"/>
      <c r="L25" s="9"/>
      <c r="M25" s="6"/>
      <c r="N25" s="9"/>
      <c r="O25" s="9"/>
      <c r="P25" s="9"/>
      <c r="Q25" s="9"/>
      <c r="R25" s="16"/>
      <c r="S25" s="9"/>
      <c r="T25" s="9"/>
      <c r="U25" s="9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9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</row>
    <row r="26" spans="1:170" x14ac:dyDescent="0.25">
      <c r="A26" s="7">
        <v>1</v>
      </c>
      <c r="B26" s="7">
        <v>51</v>
      </c>
      <c r="C26" s="7">
        <v>511</v>
      </c>
      <c r="D26" s="7" t="s">
        <v>47</v>
      </c>
      <c r="E26" s="8" t="s">
        <v>48</v>
      </c>
      <c r="F26" s="9"/>
      <c r="G26" s="9"/>
      <c r="H26" s="9"/>
      <c r="I26" s="9"/>
      <c r="J26" s="9"/>
      <c r="K26" s="9"/>
      <c r="L26" s="9"/>
      <c r="M26" s="6"/>
      <c r="N26" s="9">
        <v>406.68583000000001</v>
      </c>
      <c r="O26" s="9">
        <v>195.01966999999999</v>
      </c>
      <c r="P26" s="9">
        <v>508.24799999999999</v>
      </c>
      <c r="Q26" s="9">
        <v>595</v>
      </c>
      <c r="R26" s="16">
        <v>985</v>
      </c>
      <c r="S26" s="9">
        <v>550</v>
      </c>
      <c r="T26" s="9">
        <v>650</v>
      </c>
      <c r="U26" s="9">
        <v>620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9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</row>
    <row r="27" spans="1:170" x14ac:dyDescent="0.25">
      <c r="A27" s="7">
        <v>1</v>
      </c>
      <c r="B27" s="7">
        <v>51</v>
      </c>
      <c r="C27" s="7">
        <v>511</v>
      </c>
      <c r="D27" s="7" t="s">
        <v>49</v>
      </c>
      <c r="E27" s="8" t="s">
        <v>50</v>
      </c>
      <c r="F27" s="9"/>
      <c r="G27" s="9"/>
      <c r="H27" s="9"/>
      <c r="I27" s="9"/>
      <c r="J27" s="9"/>
      <c r="K27" s="9"/>
      <c r="L27" s="9"/>
      <c r="M27" s="6"/>
      <c r="N27" s="9"/>
      <c r="O27" s="9"/>
      <c r="P27" s="9"/>
      <c r="Q27" s="9"/>
      <c r="R27" s="16"/>
      <c r="S27" s="9"/>
      <c r="T27" s="9"/>
      <c r="U27" s="9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9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</row>
    <row r="28" spans="1:170" x14ac:dyDescent="0.25">
      <c r="A28" s="7">
        <v>1</v>
      </c>
      <c r="B28" s="7">
        <v>51</v>
      </c>
      <c r="C28" s="7">
        <v>512</v>
      </c>
      <c r="D28" s="7"/>
      <c r="E28" s="8"/>
      <c r="F28" s="9"/>
      <c r="G28" s="9"/>
      <c r="H28" s="9"/>
      <c r="I28" s="9"/>
      <c r="J28" s="9"/>
      <c r="K28" s="9"/>
      <c r="L28" s="9"/>
      <c r="M28" s="6"/>
      <c r="N28" s="9"/>
      <c r="O28" s="9"/>
      <c r="P28" s="9"/>
      <c r="Q28" s="9"/>
      <c r="R28" s="16"/>
      <c r="S28" s="9"/>
      <c r="T28" s="9"/>
      <c r="U28" s="9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9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</row>
    <row r="29" spans="1:170" x14ac:dyDescent="0.25">
      <c r="A29" s="7">
        <v>1</v>
      </c>
      <c r="B29" s="7">
        <v>51</v>
      </c>
      <c r="C29" s="7">
        <v>512</v>
      </c>
      <c r="D29" s="7" t="s">
        <v>51</v>
      </c>
      <c r="E29" s="8" t="s">
        <v>52</v>
      </c>
      <c r="F29" s="9"/>
      <c r="G29" s="9"/>
      <c r="H29" s="9"/>
      <c r="I29" s="9"/>
      <c r="J29" s="9"/>
      <c r="K29" s="9"/>
      <c r="L29" s="9"/>
      <c r="M29" s="6"/>
      <c r="N29" s="9">
        <v>1.45</v>
      </c>
      <c r="O29" s="9">
        <v>5.577</v>
      </c>
      <c r="P29" s="9">
        <v>0.86</v>
      </c>
      <c r="Q29" s="9">
        <v>5</v>
      </c>
      <c r="R29" s="16">
        <v>5</v>
      </c>
      <c r="S29" s="9">
        <v>5</v>
      </c>
      <c r="T29" s="9">
        <v>5</v>
      </c>
      <c r="U29" s="9">
        <v>5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9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</row>
    <row r="30" spans="1:170" x14ac:dyDescent="0.25">
      <c r="A30" s="7">
        <v>1</v>
      </c>
      <c r="B30" s="7">
        <v>51</v>
      </c>
      <c r="C30" s="7">
        <v>513</v>
      </c>
      <c r="D30" s="7"/>
      <c r="E30" s="8"/>
      <c r="F30" s="9"/>
      <c r="G30" s="9"/>
      <c r="H30" s="9"/>
      <c r="I30" s="9"/>
      <c r="J30" s="9"/>
      <c r="K30" s="9"/>
      <c r="L30" s="9"/>
      <c r="M30" s="6"/>
      <c r="N30" s="9"/>
      <c r="O30" s="9"/>
      <c r="P30" s="9"/>
      <c r="Q30" s="9"/>
      <c r="R30" s="16"/>
      <c r="S30" s="9"/>
      <c r="T30" s="9"/>
      <c r="U30" s="9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9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</row>
    <row r="31" spans="1:170" x14ac:dyDescent="0.25">
      <c r="A31" s="7">
        <v>1</v>
      </c>
      <c r="B31" s="7">
        <v>51</v>
      </c>
      <c r="C31" s="7">
        <v>513</v>
      </c>
      <c r="D31" s="7" t="s">
        <v>53</v>
      </c>
      <c r="E31" s="8" t="s">
        <v>54</v>
      </c>
      <c r="F31" s="9"/>
      <c r="G31" s="9"/>
      <c r="H31" s="9"/>
      <c r="I31" s="9"/>
      <c r="J31" s="9"/>
      <c r="K31" s="9"/>
      <c r="L31" s="9"/>
      <c r="M31" s="6"/>
      <c r="N31" s="9"/>
      <c r="O31" s="9">
        <v>30</v>
      </c>
      <c r="P31" s="9"/>
      <c r="Q31" s="9"/>
      <c r="R31" s="16"/>
      <c r="S31" s="9"/>
      <c r="T31" s="9"/>
      <c r="U31" s="9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9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</row>
    <row r="32" spans="1:170" x14ac:dyDescent="0.25">
      <c r="A32" s="7">
        <v>1</v>
      </c>
      <c r="B32" s="7">
        <v>51</v>
      </c>
      <c r="C32" s="7">
        <v>518</v>
      </c>
      <c r="D32" s="7"/>
      <c r="E32" s="8"/>
      <c r="F32" s="9"/>
      <c r="G32" s="9"/>
      <c r="H32" s="9"/>
      <c r="I32" s="9"/>
      <c r="J32" s="9"/>
      <c r="K32" s="9"/>
      <c r="L32" s="9"/>
      <c r="M32" s="6"/>
      <c r="N32" s="9"/>
      <c r="O32" s="9"/>
      <c r="P32" s="9"/>
      <c r="Q32" s="9"/>
      <c r="R32" s="16"/>
      <c r="S32" s="9"/>
      <c r="T32" s="9"/>
      <c r="U32" s="9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9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</row>
    <row r="33" spans="1:170" x14ac:dyDescent="0.25">
      <c r="A33" s="7">
        <v>1</v>
      </c>
      <c r="B33" s="7">
        <v>51</v>
      </c>
      <c r="C33" s="7">
        <v>518</v>
      </c>
      <c r="D33" s="7" t="s">
        <v>55</v>
      </c>
      <c r="E33" s="8" t="s">
        <v>56</v>
      </c>
      <c r="F33" s="9"/>
      <c r="G33" s="9"/>
      <c r="H33" s="9"/>
      <c r="I33" s="9"/>
      <c r="J33" s="9"/>
      <c r="K33" s="9"/>
      <c r="L33" s="9"/>
      <c r="M33" s="6"/>
      <c r="N33" s="9">
        <v>7.0429899999999996</v>
      </c>
      <c r="O33" s="9">
        <v>4.3890000000000002</v>
      </c>
      <c r="P33" s="9">
        <v>4.327</v>
      </c>
      <c r="Q33" s="9">
        <v>12</v>
      </c>
      <c r="R33" s="16">
        <v>5</v>
      </c>
      <c r="S33" s="9">
        <v>5</v>
      </c>
      <c r="T33" s="9">
        <v>5</v>
      </c>
      <c r="U33" s="9">
        <v>5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9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</row>
    <row r="34" spans="1:170" x14ac:dyDescent="0.25">
      <c r="A34" s="7">
        <v>1</v>
      </c>
      <c r="B34" s="7">
        <v>51</v>
      </c>
      <c r="C34" s="7">
        <v>518</v>
      </c>
      <c r="D34" s="7" t="s">
        <v>57</v>
      </c>
      <c r="E34" s="8" t="s">
        <v>58</v>
      </c>
      <c r="F34" s="9"/>
      <c r="G34" s="9"/>
      <c r="H34" s="9"/>
      <c r="I34" s="9"/>
      <c r="J34" s="9"/>
      <c r="K34" s="9"/>
      <c r="L34" s="9"/>
      <c r="M34" s="6"/>
      <c r="N34" s="9">
        <v>37.3354</v>
      </c>
      <c r="O34" s="9">
        <v>37.653559999999999</v>
      </c>
      <c r="P34" s="9">
        <v>24.076000000000001</v>
      </c>
      <c r="Q34" s="9">
        <v>45</v>
      </c>
      <c r="R34" s="16">
        <v>40</v>
      </c>
      <c r="S34" s="9">
        <v>40</v>
      </c>
      <c r="T34" s="9">
        <v>40</v>
      </c>
      <c r="U34" s="9">
        <v>42</v>
      </c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9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</row>
    <row r="35" spans="1:170" x14ac:dyDescent="0.25">
      <c r="A35" s="7">
        <v>1</v>
      </c>
      <c r="B35" s="7">
        <v>51</v>
      </c>
      <c r="C35" s="7">
        <v>518</v>
      </c>
      <c r="D35" s="7" t="s">
        <v>59</v>
      </c>
      <c r="E35" s="8" t="s">
        <v>60</v>
      </c>
      <c r="F35" s="9"/>
      <c r="G35" s="9"/>
      <c r="H35" s="9"/>
      <c r="I35" s="9"/>
      <c r="J35" s="9"/>
      <c r="K35" s="9"/>
      <c r="L35" s="9"/>
      <c r="M35" s="6"/>
      <c r="N35" s="9">
        <v>21.231000000000002</v>
      </c>
      <c r="O35" s="9">
        <v>34.837569999999999</v>
      </c>
      <c r="P35" s="9">
        <v>74.337000000000003</v>
      </c>
      <c r="Q35" s="9">
        <v>33</v>
      </c>
      <c r="R35" s="16">
        <v>100</v>
      </c>
      <c r="S35" s="9">
        <v>100</v>
      </c>
      <c r="T35" s="9">
        <v>100</v>
      </c>
      <c r="U35" s="9">
        <v>100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9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</row>
    <row r="36" spans="1:170" x14ac:dyDescent="0.25">
      <c r="A36" s="7">
        <v>1</v>
      </c>
      <c r="B36" s="7">
        <v>51</v>
      </c>
      <c r="C36" s="7">
        <v>518</v>
      </c>
      <c r="D36" s="7" t="s">
        <v>61</v>
      </c>
      <c r="E36" s="8" t="s">
        <v>62</v>
      </c>
      <c r="F36" s="9"/>
      <c r="G36" s="9"/>
      <c r="H36" s="9"/>
      <c r="I36" s="9"/>
      <c r="J36" s="9"/>
      <c r="K36" s="9"/>
      <c r="L36" s="9"/>
      <c r="M36" s="6"/>
      <c r="N36" s="9">
        <v>131.08000000000001</v>
      </c>
      <c r="O36" s="9">
        <v>200.02</v>
      </c>
      <c r="P36" s="9">
        <v>76.72</v>
      </c>
      <c r="Q36" s="9">
        <v>220</v>
      </c>
      <c r="R36" s="16">
        <v>205</v>
      </c>
      <c r="S36" s="9">
        <v>215</v>
      </c>
      <c r="T36" s="9">
        <v>215</v>
      </c>
      <c r="U36" s="9">
        <v>215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9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</row>
    <row r="37" spans="1:170" x14ac:dyDescent="0.25">
      <c r="A37" s="7">
        <v>1</v>
      </c>
      <c r="B37" s="7">
        <v>51</v>
      </c>
      <c r="C37" s="7">
        <v>518</v>
      </c>
      <c r="D37" s="7" t="s">
        <v>63</v>
      </c>
      <c r="E37" s="8" t="s">
        <v>64</v>
      </c>
      <c r="F37" s="9"/>
      <c r="G37" s="9"/>
      <c r="H37" s="9"/>
      <c r="I37" s="9"/>
      <c r="J37" s="9"/>
      <c r="K37" s="9"/>
      <c r="L37" s="9"/>
      <c r="M37" s="6"/>
      <c r="N37" s="9">
        <v>39.436999999999998</v>
      </c>
      <c r="O37" s="9">
        <v>59.271500000000003</v>
      </c>
      <c r="P37" s="9">
        <v>13.965</v>
      </c>
      <c r="Q37" s="9">
        <v>30</v>
      </c>
      <c r="R37" s="16">
        <v>30</v>
      </c>
      <c r="S37" s="9">
        <v>30</v>
      </c>
      <c r="T37" s="9">
        <v>30</v>
      </c>
      <c r="U37" s="9">
        <v>30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9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</row>
    <row r="38" spans="1:170" x14ac:dyDescent="0.25">
      <c r="A38" s="7">
        <v>1</v>
      </c>
      <c r="B38" s="7">
        <v>51</v>
      </c>
      <c r="C38" s="7">
        <v>518</v>
      </c>
      <c r="D38" s="7" t="s">
        <v>65</v>
      </c>
      <c r="E38" s="8" t="s">
        <v>66</v>
      </c>
      <c r="F38" s="9"/>
      <c r="G38" s="9"/>
      <c r="H38" s="9"/>
      <c r="I38" s="9"/>
      <c r="J38" s="9"/>
      <c r="K38" s="9"/>
      <c r="L38" s="9"/>
      <c r="M38" s="6"/>
      <c r="N38" s="9">
        <v>169.72468000000001</v>
      </c>
      <c r="O38" s="9">
        <v>171.91081</v>
      </c>
      <c r="P38" s="9">
        <v>100.096</v>
      </c>
      <c r="Q38" s="9">
        <v>180</v>
      </c>
      <c r="R38" s="16">
        <v>180</v>
      </c>
      <c r="S38" s="9">
        <v>180</v>
      </c>
      <c r="T38" s="9">
        <v>180</v>
      </c>
      <c r="U38" s="9">
        <v>180</v>
      </c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9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</row>
    <row r="39" spans="1:170" x14ac:dyDescent="0.25">
      <c r="A39" s="7">
        <v>1</v>
      </c>
      <c r="B39" s="7">
        <v>51</v>
      </c>
      <c r="C39" s="7">
        <v>518</v>
      </c>
      <c r="D39" s="7" t="s">
        <v>67</v>
      </c>
      <c r="E39" s="8" t="s">
        <v>68</v>
      </c>
      <c r="F39" s="9"/>
      <c r="G39" s="9"/>
      <c r="H39" s="9"/>
      <c r="I39" s="9"/>
      <c r="J39" s="9"/>
      <c r="K39" s="9"/>
      <c r="L39" s="9"/>
      <c r="M39" s="6"/>
      <c r="N39" s="9">
        <v>93.355130000000003</v>
      </c>
      <c r="O39" s="9">
        <v>568.67066999999997</v>
      </c>
      <c r="P39" s="9">
        <v>41.081000000000003</v>
      </c>
      <c r="Q39" s="9">
        <v>120</v>
      </c>
      <c r="R39" s="16">
        <v>120</v>
      </c>
      <c r="S39" s="9">
        <v>120</v>
      </c>
      <c r="T39" s="9">
        <v>120</v>
      </c>
      <c r="U39" s="9">
        <v>120</v>
      </c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9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</row>
    <row r="40" spans="1:170" x14ac:dyDescent="0.25">
      <c r="A40" s="7">
        <v>1</v>
      </c>
      <c r="B40" s="7">
        <v>51</v>
      </c>
      <c r="C40" s="7">
        <v>518</v>
      </c>
      <c r="D40" s="7" t="s">
        <v>69</v>
      </c>
      <c r="E40" s="8" t="s">
        <v>70</v>
      </c>
      <c r="F40" s="9"/>
      <c r="G40" s="9"/>
      <c r="H40" s="9"/>
      <c r="I40" s="9"/>
      <c r="J40" s="9"/>
      <c r="K40" s="9"/>
      <c r="L40" s="9"/>
      <c r="M40" s="6"/>
      <c r="N40" s="9">
        <v>85.256559999999993</v>
      </c>
      <c r="O40" s="9">
        <v>132.76491999999999</v>
      </c>
      <c r="P40" s="9">
        <v>6.9683900000000003</v>
      </c>
      <c r="Q40" s="9">
        <v>60</v>
      </c>
      <c r="R40" s="16">
        <v>80</v>
      </c>
      <c r="S40" s="9">
        <v>50</v>
      </c>
      <c r="T40" s="9">
        <v>60</v>
      </c>
      <c r="U40" s="9">
        <v>50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9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</row>
    <row r="41" spans="1:170" x14ac:dyDescent="0.25">
      <c r="A41" s="7">
        <v>1</v>
      </c>
      <c r="B41" s="7">
        <v>51</v>
      </c>
      <c r="C41" s="7">
        <v>518</v>
      </c>
      <c r="D41" s="7" t="s">
        <v>71</v>
      </c>
      <c r="E41" s="8" t="s">
        <v>72</v>
      </c>
      <c r="F41" s="9"/>
      <c r="G41" s="9"/>
      <c r="H41" s="9"/>
      <c r="I41" s="9"/>
      <c r="J41" s="9"/>
      <c r="K41" s="9"/>
      <c r="L41" s="9"/>
      <c r="M41" s="6"/>
      <c r="N41" s="9">
        <v>36.068539999999999</v>
      </c>
      <c r="O41" s="9">
        <v>37.7562</v>
      </c>
      <c r="P41" s="9">
        <v>35.215620000000001</v>
      </c>
      <c r="Q41" s="9">
        <v>50</v>
      </c>
      <c r="R41" s="16">
        <v>50</v>
      </c>
      <c r="S41" s="9">
        <v>45</v>
      </c>
      <c r="T41" s="9">
        <v>50</v>
      </c>
      <c r="U41" s="9">
        <v>45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</row>
    <row r="42" spans="1:170" x14ac:dyDescent="0.25">
      <c r="A42" s="7">
        <v>1</v>
      </c>
      <c r="B42" s="7">
        <v>51</v>
      </c>
      <c r="C42" s="7">
        <v>518</v>
      </c>
      <c r="D42" s="7" t="s">
        <v>73</v>
      </c>
      <c r="E42" s="8" t="s">
        <v>74</v>
      </c>
      <c r="F42" s="9"/>
      <c r="G42" s="9"/>
      <c r="H42" s="9"/>
      <c r="I42" s="9"/>
      <c r="J42" s="9"/>
      <c r="K42" s="9"/>
      <c r="L42" s="9"/>
      <c r="M42" s="6"/>
      <c r="N42" s="9">
        <v>131.05394000000001</v>
      </c>
      <c r="O42" s="9">
        <v>83.45</v>
      </c>
      <c r="P42" s="9"/>
      <c r="Q42" s="9">
        <v>130</v>
      </c>
      <c r="R42" s="16">
        <v>140</v>
      </c>
      <c r="S42" s="9">
        <v>140</v>
      </c>
      <c r="T42" s="9">
        <v>140</v>
      </c>
      <c r="U42" s="9">
        <v>120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9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</row>
    <row r="43" spans="1:170" x14ac:dyDescent="0.25">
      <c r="A43" s="7">
        <v>1</v>
      </c>
      <c r="B43" s="7">
        <v>51</v>
      </c>
      <c r="C43" s="7">
        <v>518</v>
      </c>
      <c r="D43" s="7" t="s">
        <v>75</v>
      </c>
      <c r="E43" s="8" t="s">
        <v>76</v>
      </c>
      <c r="F43" s="9"/>
      <c r="G43" s="9"/>
      <c r="H43" s="9"/>
      <c r="I43" s="9"/>
      <c r="J43" s="9"/>
      <c r="K43" s="9"/>
      <c r="L43" s="9"/>
      <c r="M43" s="6"/>
      <c r="N43" s="9"/>
      <c r="O43" s="9"/>
      <c r="P43" s="9">
        <v>0</v>
      </c>
      <c r="Q43" s="9">
        <v>20</v>
      </c>
      <c r="R43" s="16">
        <v>20</v>
      </c>
      <c r="S43" s="9">
        <v>20</v>
      </c>
      <c r="T43" s="9">
        <v>30</v>
      </c>
      <c r="U43" s="9">
        <v>20</v>
      </c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9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</row>
    <row r="44" spans="1:170" x14ac:dyDescent="0.25">
      <c r="A44" s="7">
        <v>1</v>
      </c>
      <c r="B44" s="7">
        <v>51</v>
      </c>
      <c r="C44" s="7">
        <v>518</v>
      </c>
      <c r="D44" s="7" t="s">
        <v>77</v>
      </c>
      <c r="E44" s="8" t="s">
        <v>78</v>
      </c>
      <c r="F44" s="9"/>
      <c r="G44" s="9"/>
      <c r="H44" s="9"/>
      <c r="I44" s="9"/>
      <c r="J44" s="9"/>
      <c r="K44" s="9"/>
      <c r="L44" s="9"/>
      <c r="M44" s="6"/>
      <c r="N44" s="9"/>
      <c r="O44" s="9"/>
      <c r="P44" s="9">
        <v>16.369</v>
      </c>
      <c r="Q44" s="9">
        <v>30</v>
      </c>
      <c r="R44" s="16">
        <v>30</v>
      </c>
      <c r="S44" s="9">
        <v>30</v>
      </c>
      <c r="T44" s="9">
        <v>30</v>
      </c>
      <c r="U44" s="9">
        <v>30</v>
      </c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9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</row>
    <row r="45" spans="1:170" x14ac:dyDescent="0.25">
      <c r="A45" s="7">
        <v>1</v>
      </c>
      <c r="B45" s="7">
        <v>51</v>
      </c>
      <c r="C45" s="7">
        <v>518</v>
      </c>
      <c r="D45" s="7" t="s">
        <v>79</v>
      </c>
      <c r="E45" s="8" t="s">
        <v>80</v>
      </c>
      <c r="F45" s="9"/>
      <c r="G45" s="9"/>
      <c r="H45" s="9"/>
      <c r="I45" s="9"/>
      <c r="J45" s="9"/>
      <c r="K45" s="9"/>
      <c r="L45" s="9"/>
      <c r="M45" s="6"/>
      <c r="N45" s="9">
        <v>22.652830000000002</v>
      </c>
      <c r="O45" s="9"/>
      <c r="P45" s="9"/>
      <c r="Q45" s="9">
        <v>150</v>
      </c>
      <c r="R45" s="16">
        <v>100</v>
      </c>
      <c r="S45" s="9">
        <v>100</v>
      </c>
      <c r="T45" s="9">
        <v>100</v>
      </c>
      <c r="U45" s="9">
        <v>100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9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</row>
    <row r="46" spans="1:170" x14ac:dyDescent="0.25">
      <c r="A46" s="7">
        <v>1</v>
      </c>
      <c r="B46" s="7">
        <v>51</v>
      </c>
      <c r="C46" s="7">
        <v>518</v>
      </c>
      <c r="D46" s="7" t="s">
        <v>81</v>
      </c>
      <c r="E46" s="8" t="s">
        <v>82</v>
      </c>
      <c r="F46" s="9"/>
      <c r="G46" s="9"/>
      <c r="H46" s="9"/>
      <c r="I46" s="9"/>
      <c r="J46" s="9"/>
      <c r="K46" s="9"/>
      <c r="L46" s="9"/>
      <c r="M46" s="6"/>
      <c r="N46" s="9"/>
      <c r="O46" s="9"/>
      <c r="P46" s="9"/>
      <c r="Q46" s="9"/>
      <c r="R46" s="16"/>
      <c r="S46" s="9"/>
      <c r="T46" s="9"/>
      <c r="U46" s="9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9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</row>
    <row r="47" spans="1:170" x14ac:dyDescent="0.25">
      <c r="A47" s="7">
        <v>1</v>
      </c>
      <c r="B47" s="7">
        <v>51</v>
      </c>
      <c r="C47" s="7">
        <v>518</v>
      </c>
      <c r="D47" s="7" t="s">
        <v>83</v>
      </c>
      <c r="E47" s="8" t="s">
        <v>84</v>
      </c>
      <c r="F47" s="9"/>
      <c r="G47" s="9"/>
      <c r="H47" s="9"/>
      <c r="I47" s="9"/>
      <c r="J47" s="9"/>
      <c r="K47" s="9"/>
      <c r="L47" s="9"/>
      <c r="M47" s="6"/>
      <c r="N47" s="9">
        <v>72.680000000000007</v>
      </c>
      <c r="O47" s="9">
        <v>68.921000000000006</v>
      </c>
      <c r="P47" s="9">
        <v>40.200000000000003</v>
      </c>
      <c r="Q47" s="9">
        <v>100</v>
      </c>
      <c r="R47" s="16">
        <v>85</v>
      </c>
      <c r="S47" s="9">
        <v>85</v>
      </c>
      <c r="T47" s="9">
        <v>85</v>
      </c>
      <c r="U47" s="9">
        <v>85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9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</row>
    <row r="48" spans="1:170" x14ac:dyDescent="0.25">
      <c r="A48" s="7">
        <v>1</v>
      </c>
      <c r="B48" s="7">
        <v>51</v>
      </c>
      <c r="C48" s="7">
        <v>518</v>
      </c>
      <c r="D48" s="7" t="s">
        <v>85</v>
      </c>
      <c r="E48" s="8" t="s">
        <v>86</v>
      </c>
      <c r="F48" s="9"/>
      <c r="G48" s="9"/>
      <c r="H48" s="9"/>
      <c r="I48" s="9"/>
      <c r="J48" s="9"/>
      <c r="K48" s="9"/>
      <c r="L48" s="9"/>
      <c r="M48" s="6"/>
      <c r="N48" s="9">
        <v>63.533000000000001</v>
      </c>
      <c r="O48" s="9">
        <v>46.173999999999999</v>
      </c>
      <c r="P48" s="9">
        <v>76.031999999999996</v>
      </c>
      <c r="Q48" s="9">
        <v>85</v>
      </c>
      <c r="R48" s="16">
        <v>95</v>
      </c>
      <c r="S48" s="9">
        <v>95</v>
      </c>
      <c r="T48" s="9">
        <v>95</v>
      </c>
      <c r="U48" s="9">
        <v>95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9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</row>
    <row r="49" spans="1:170" x14ac:dyDescent="0.25">
      <c r="A49" s="10">
        <v>1</v>
      </c>
      <c r="B49" s="10" t="s">
        <v>87</v>
      </c>
      <c r="C49" s="10"/>
      <c r="D49" s="10"/>
      <c r="E49" s="11"/>
      <c r="F49" s="12"/>
      <c r="G49" s="12"/>
      <c r="H49" s="12"/>
      <c r="I49" s="12"/>
      <c r="J49" s="12"/>
      <c r="K49" s="12"/>
      <c r="L49" s="12"/>
      <c r="M49" s="6"/>
      <c r="N49" s="12">
        <v>1318.5869</v>
      </c>
      <c r="O49" s="12">
        <v>1676.4159</v>
      </c>
      <c r="P49" s="12">
        <f t="shared" ref="P49:U49" si="0">SUM(P25:P48)</f>
        <v>1018.4950100000003</v>
      </c>
      <c r="Q49" s="12">
        <f t="shared" si="0"/>
        <v>1865</v>
      </c>
      <c r="R49" s="12">
        <f t="shared" si="0"/>
        <v>2270</v>
      </c>
      <c r="S49" s="12">
        <f t="shared" si="0"/>
        <v>1810</v>
      </c>
      <c r="T49" s="12">
        <f t="shared" si="0"/>
        <v>1935</v>
      </c>
      <c r="U49" s="12">
        <f t="shared" si="0"/>
        <v>1862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21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</row>
    <row r="50" spans="1:170" x14ac:dyDescent="0.25">
      <c r="A50" s="7">
        <v>1</v>
      </c>
      <c r="B50" s="7">
        <v>52</v>
      </c>
      <c r="C50" s="7">
        <v>521</v>
      </c>
      <c r="D50" s="7"/>
      <c r="E50" s="8"/>
      <c r="F50" s="9"/>
      <c r="G50" s="9"/>
      <c r="H50" s="9"/>
      <c r="I50" s="9"/>
      <c r="J50" s="9"/>
      <c r="K50" s="9"/>
      <c r="L50" s="9"/>
      <c r="M50" s="6"/>
      <c r="N50" s="9"/>
      <c r="O50" s="9">
        <v>69.5</v>
      </c>
      <c r="P50" s="9"/>
      <c r="Q50" s="9"/>
      <c r="R50" s="16"/>
      <c r="S50" s="9"/>
      <c r="T50" s="9"/>
      <c r="U50" s="9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9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</row>
    <row r="51" spans="1:170" x14ac:dyDescent="0.25">
      <c r="A51" s="7">
        <v>1</v>
      </c>
      <c r="B51" s="7">
        <v>52</v>
      </c>
      <c r="C51" s="7">
        <v>521</v>
      </c>
      <c r="D51" s="7" t="s">
        <v>88</v>
      </c>
      <c r="E51" s="8" t="s">
        <v>89</v>
      </c>
      <c r="F51" s="9"/>
      <c r="G51" s="9"/>
      <c r="H51" s="9"/>
      <c r="I51" s="9"/>
      <c r="J51" s="9"/>
      <c r="K51" s="9"/>
      <c r="L51" s="9"/>
      <c r="M51" s="6"/>
      <c r="N51" s="9"/>
      <c r="O51" s="9"/>
      <c r="P51" s="9"/>
      <c r="Q51" s="9"/>
      <c r="R51" s="16">
        <v>1280</v>
      </c>
      <c r="S51" s="9">
        <v>4800</v>
      </c>
      <c r="T51" s="9">
        <v>4815</v>
      </c>
      <c r="U51" s="9">
        <v>4820</v>
      </c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9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</row>
    <row r="52" spans="1:170" x14ac:dyDescent="0.25">
      <c r="A52" s="7">
        <v>1</v>
      </c>
      <c r="B52" s="7">
        <v>52</v>
      </c>
      <c r="C52" s="7">
        <v>521</v>
      </c>
      <c r="D52" s="7" t="s">
        <v>90</v>
      </c>
      <c r="E52" s="8" t="s">
        <v>91</v>
      </c>
      <c r="F52" s="9"/>
      <c r="G52" s="9"/>
      <c r="H52" s="9"/>
      <c r="I52" s="9"/>
      <c r="J52" s="9"/>
      <c r="K52" s="9"/>
      <c r="L52" s="9"/>
      <c r="M52" s="6"/>
      <c r="N52" s="9">
        <v>63.331000000000003</v>
      </c>
      <c r="O52" s="9">
        <v>43.95</v>
      </c>
      <c r="P52" s="9">
        <v>13.8</v>
      </c>
      <c r="Q52" s="9">
        <v>110</v>
      </c>
      <c r="R52" s="16">
        <v>110</v>
      </c>
      <c r="S52" s="9">
        <v>110</v>
      </c>
      <c r="T52" s="9">
        <v>110</v>
      </c>
      <c r="U52" s="9">
        <v>110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9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</row>
    <row r="53" spans="1:170" x14ac:dyDescent="0.25">
      <c r="A53" s="7">
        <v>1</v>
      </c>
      <c r="B53" s="7">
        <v>52</v>
      </c>
      <c r="C53" s="7">
        <v>521</v>
      </c>
      <c r="D53" s="7" t="s">
        <v>92</v>
      </c>
      <c r="E53" s="8" t="s">
        <v>93</v>
      </c>
      <c r="F53" s="9"/>
      <c r="G53" s="9"/>
      <c r="H53" s="9"/>
      <c r="I53" s="9"/>
      <c r="J53" s="9"/>
      <c r="K53" s="9"/>
      <c r="L53" s="9"/>
      <c r="M53" s="6"/>
      <c r="N53" s="9"/>
      <c r="O53" s="9"/>
      <c r="P53" s="9"/>
      <c r="Q53" s="9"/>
      <c r="R53" s="16"/>
      <c r="S53" s="9"/>
      <c r="T53" s="9"/>
      <c r="U53" s="9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9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</row>
    <row r="54" spans="1:170" x14ac:dyDescent="0.25">
      <c r="A54" s="7">
        <v>1</v>
      </c>
      <c r="B54" s="7">
        <v>52</v>
      </c>
      <c r="C54" s="7">
        <v>524</v>
      </c>
      <c r="D54" s="7" t="s">
        <v>94</v>
      </c>
      <c r="E54" s="8" t="s">
        <v>95</v>
      </c>
      <c r="F54" s="9"/>
      <c r="G54" s="9"/>
      <c r="H54" s="9"/>
      <c r="I54" s="9"/>
      <c r="J54" s="9"/>
      <c r="K54" s="9"/>
      <c r="L54" s="9"/>
      <c r="M54" s="6"/>
      <c r="N54" s="9"/>
      <c r="O54" s="9">
        <v>14.50841</v>
      </c>
      <c r="P54" s="9">
        <v>14.19304</v>
      </c>
      <c r="Q54" s="9">
        <v>0</v>
      </c>
      <c r="R54" s="16">
        <v>409</v>
      </c>
      <c r="S54" s="9">
        <v>1531</v>
      </c>
      <c r="T54" s="9">
        <v>1536</v>
      </c>
      <c r="U54" s="9">
        <v>1538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9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</row>
    <row r="55" spans="1:170" x14ac:dyDescent="0.25">
      <c r="A55" s="7">
        <v>1</v>
      </c>
      <c r="B55" s="7">
        <v>52</v>
      </c>
      <c r="C55" s="7">
        <v>524</v>
      </c>
      <c r="D55" s="7" t="s">
        <v>96</v>
      </c>
      <c r="E55" s="8" t="s">
        <v>97</v>
      </c>
      <c r="F55" s="9"/>
      <c r="G55" s="9"/>
      <c r="H55" s="9"/>
      <c r="I55" s="9"/>
      <c r="J55" s="9"/>
      <c r="K55" s="9"/>
      <c r="L55" s="9"/>
      <c r="M55" s="6"/>
      <c r="N55" s="9"/>
      <c r="O55" s="9">
        <v>5.2649999999999997</v>
      </c>
      <c r="P55" s="9"/>
      <c r="Q55" s="9"/>
      <c r="R55" s="16">
        <v>172</v>
      </c>
      <c r="S55" s="9">
        <v>648</v>
      </c>
      <c r="T55" s="9">
        <v>650</v>
      </c>
      <c r="U55" s="9">
        <v>651</v>
      </c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9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</row>
    <row r="56" spans="1:170" x14ac:dyDescent="0.25">
      <c r="A56" s="7">
        <v>1</v>
      </c>
      <c r="B56" s="7">
        <v>52</v>
      </c>
      <c r="C56" s="7">
        <v>525</v>
      </c>
      <c r="D56" s="7" t="s">
        <v>98</v>
      </c>
      <c r="E56" s="8" t="s">
        <v>99</v>
      </c>
      <c r="F56" s="9"/>
      <c r="G56" s="9"/>
      <c r="H56" s="9"/>
      <c r="I56" s="9"/>
      <c r="J56" s="9"/>
      <c r="K56" s="9"/>
      <c r="L56" s="9"/>
      <c r="M56" s="6"/>
      <c r="N56" s="9">
        <v>72.736810000000006</v>
      </c>
      <c r="O56" s="9">
        <v>78.212410000000006</v>
      </c>
      <c r="P56" s="9">
        <v>22.794809999999998</v>
      </c>
      <c r="Q56" s="9">
        <v>70</v>
      </c>
      <c r="R56" s="16">
        <v>78</v>
      </c>
      <c r="S56" s="9">
        <v>78</v>
      </c>
      <c r="T56" s="9">
        <v>78</v>
      </c>
      <c r="U56" s="9">
        <v>80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9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</row>
    <row r="57" spans="1:170" x14ac:dyDescent="0.25">
      <c r="A57" s="7">
        <v>1</v>
      </c>
      <c r="B57" s="7">
        <v>52</v>
      </c>
      <c r="C57" s="7">
        <v>527</v>
      </c>
      <c r="D57" s="7" t="s">
        <v>100</v>
      </c>
      <c r="E57" s="8" t="s">
        <v>101</v>
      </c>
      <c r="F57" s="9"/>
      <c r="G57" s="9"/>
      <c r="H57" s="9"/>
      <c r="I57" s="9"/>
      <c r="J57" s="9"/>
      <c r="K57" s="9"/>
      <c r="L57" s="9"/>
      <c r="M57" s="6"/>
      <c r="N57" s="9">
        <v>7.2</v>
      </c>
      <c r="O57" s="9">
        <v>2.25</v>
      </c>
      <c r="P57" s="9"/>
      <c r="Q57" s="9">
        <v>5</v>
      </c>
      <c r="R57" s="16">
        <v>5</v>
      </c>
      <c r="S57" s="9">
        <v>5</v>
      </c>
      <c r="T57" s="9">
        <v>5</v>
      </c>
      <c r="U57" s="9">
        <v>5.5</v>
      </c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9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</row>
    <row r="58" spans="1:170" x14ac:dyDescent="0.25">
      <c r="A58" s="7">
        <v>1</v>
      </c>
      <c r="B58" s="7">
        <v>52</v>
      </c>
      <c r="C58" s="7">
        <v>527</v>
      </c>
      <c r="D58" s="7" t="s">
        <v>102</v>
      </c>
      <c r="E58" s="8" t="s">
        <v>103</v>
      </c>
      <c r="F58" s="9"/>
      <c r="G58" s="9"/>
      <c r="H58" s="9"/>
      <c r="I58" s="9"/>
      <c r="J58" s="9"/>
      <c r="K58" s="9"/>
      <c r="L58" s="9"/>
      <c r="M58" s="6"/>
      <c r="N58" s="9">
        <v>8.2371800000000004</v>
      </c>
      <c r="O58" s="9">
        <v>7.0838000000000001</v>
      </c>
      <c r="P58" s="9"/>
      <c r="Q58" s="9">
        <v>0</v>
      </c>
      <c r="R58" s="16">
        <v>13</v>
      </c>
      <c r="S58" s="9">
        <v>48</v>
      </c>
      <c r="T58" s="9">
        <v>48</v>
      </c>
      <c r="U58" s="9">
        <v>49</v>
      </c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9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</row>
    <row r="59" spans="1:170" x14ac:dyDescent="0.25">
      <c r="A59" s="7">
        <v>1</v>
      </c>
      <c r="B59" s="7">
        <v>52</v>
      </c>
      <c r="C59" s="7">
        <v>527</v>
      </c>
      <c r="D59" s="7" t="s">
        <v>104</v>
      </c>
      <c r="E59" s="8" t="s">
        <v>33</v>
      </c>
      <c r="F59" s="9"/>
      <c r="G59" s="9"/>
      <c r="H59" s="9"/>
      <c r="I59" s="9"/>
      <c r="J59" s="9"/>
      <c r="K59" s="9"/>
      <c r="L59" s="9"/>
      <c r="M59" s="6"/>
      <c r="N59" s="9"/>
      <c r="O59" s="9"/>
      <c r="P59" s="9"/>
      <c r="Q59" s="9"/>
      <c r="R59" s="16"/>
      <c r="S59" s="9"/>
      <c r="T59" s="9"/>
      <c r="U59" s="9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9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</row>
    <row r="60" spans="1:170" x14ac:dyDescent="0.25">
      <c r="A60" s="10">
        <v>1</v>
      </c>
      <c r="B60" s="10" t="s">
        <v>105</v>
      </c>
      <c r="C60" s="10"/>
      <c r="D60" s="10"/>
      <c r="E60" s="11"/>
      <c r="F60" s="12"/>
      <c r="G60" s="12"/>
      <c r="H60" s="12"/>
      <c r="I60" s="12"/>
      <c r="J60" s="12"/>
      <c r="K60" s="12"/>
      <c r="L60" s="12"/>
      <c r="M60" s="6"/>
      <c r="N60" s="12">
        <v>151.50498999999999</v>
      </c>
      <c r="O60" s="12">
        <v>220.76962</v>
      </c>
      <c r="P60" s="12">
        <f>SUM(P50:P59)</f>
        <v>50.787849999999999</v>
      </c>
      <c r="Q60" s="12">
        <v>0</v>
      </c>
      <c r="R60" s="12">
        <f>SUM(R50:R59)</f>
        <v>2067</v>
      </c>
      <c r="S60" s="12">
        <f>SUM(S50:S59)</f>
        <v>7220</v>
      </c>
      <c r="T60" s="12">
        <f>SUM(T50:T59)</f>
        <v>7242</v>
      </c>
      <c r="U60" s="12">
        <f>SUM(U50:U59)</f>
        <v>7253.5</v>
      </c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</row>
    <row r="61" spans="1:170" x14ac:dyDescent="0.25">
      <c r="A61" s="7">
        <v>1</v>
      </c>
      <c r="B61" s="7">
        <v>54</v>
      </c>
      <c r="C61" s="7">
        <v>547</v>
      </c>
      <c r="D61" s="7" t="s">
        <v>106</v>
      </c>
      <c r="E61" s="8" t="s">
        <v>107</v>
      </c>
      <c r="F61" s="9"/>
      <c r="G61" s="9"/>
      <c r="H61" s="9"/>
      <c r="I61" s="9"/>
      <c r="J61" s="9"/>
      <c r="K61" s="9"/>
      <c r="L61" s="9"/>
      <c r="M61" s="6"/>
      <c r="N61" s="9"/>
      <c r="O61" s="9"/>
      <c r="P61" s="9"/>
      <c r="Q61" s="9"/>
      <c r="R61" s="16"/>
      <c r="S61" s="9"/>
      <c r="T61" s="9"/>
      <c r="U61" s="9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9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</row>
    <row r="62" spans="1:170" x14ac:dyDescent="0.25">
      <c r="A62" s="7">
        <v>1</v>
      </c>
      <c r="B62" s="7">
        <v>54</v>
      </c>
      <c r="C62" s="7">
        <v>549</v>
      </c>
      <c r="D62" s="7"/>
      <c r="E62" s="8"/>
      <c r="F62" s="9"/>
      <c r="G62" s="9"/>
      <c r="H62" s="9"/>
      <c r="I62" s="9"/>
      <c r="J62" s="9"/>
      <c r="K62" s="9"/>
      <c r="L62" s="9"/>
      <c r="M62" s="6"/>
      <c r="N62" s="9"/>
      <c r="O62" s="9"/>
      <c r="P62" s="9"/>
      <c r="Q62" s="9"/>
      <c r="R62" s="16"/>
      <c r="S62" s="9"/>
      <c r="T62" s="9"/>
      <c r="U62" s="9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9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</row>
    <row r="63" spans="1:170" x14ac:dyDescent="0.25">
      <c r="A63" s="7">
        <v>1</v>
      </c>
      <c r="B63" s="7">
        <v>54</v>
      </c>
      <c r="C63" s="7">
        <v>549</v>
      </c>
      <c r="D63" s="7" t="s">
        <v>108</v>
      </c>
      <c r="E63" s="8" t="s">
        <v>109</v>
      </c>
      <c r="F63" s="9"/>
      <c r="G63" s="9"/>
      <c r="H63" s="9"/>
      <c r="I63" s="9"/>
      <c r="J63" s="9"/>
      <c r="K63" s="9"/>
      <c r="L63" s="9"/>
      <c r="M63" s="6"/>
      <c r="N63" s="9"/>
      <c r="O63" s="9"/>
      <c r="P63" s="9"/>
      <c r="Q63" s="9"/>
      <c r="R63" s="16"/>
      <c r="S63" s="9"/>
      <c r="T63" s="9"/>
      <c r="U63" s="9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9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</row>
    <row r="64" spans="1:170" x14ac:dyDescent="0.25">
      <c r="A64" s="10">
        <v>1</v>
      </c>
      <c r="B64" s="10" t="s">
        <v>110</v>
      </c>
      <c r="C64" s="10"/>
      <c r="D64" s="10"/>
      <c r="E64" s="11"/>
      <c r="F64" s="12"/>
      <c r="G64" s="12"/>
      <c r="H64" s="12"/>
      <c r="I64" s="12"/>
      <c r="J64" s="12"/>
      <c r="K64" s="12"/>
      <c r="L64" s="12"/>
      <c r="M64" s="6"/>
      <c r="N64" s="12">
        <v>0</v>
      </c>
      <c r="O64" s="12">
        <v>0</v>
      </c>
      <c r="P64" s="12">
        <v>0</v>
      </c>
      <c r="Q64" s="12">
        <v>0</v>
      </c>
      <c r="R64" s="28">
        <f>SUM(R61:R63)</f>
        <v>0</v>
      </c>
      <c r="S64" s="28">
        <f t="shared" ref="S64:T64" si="1">SUM(S61:S63)</f>
        <v>0</v>
      </c>
      <c r="T64" s="28">
        <f t="shared" si="1"/>
        <v>0</v>
      </c>
      <c r="U64" s="29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</row>
    <row r="65" spans="1:170" x14ac:dyDescent="0.25">
      <c r="A65" s="7">
        <v>1</v>
      </c>
      <c r="B65" s="7">
        <v>55</v>
      </c>
      <c r="C65" s="7">
        <v>551</v>
      </c>
      <c r="D65" s="7"/>
      <c r="E65" s="8"/>
      <c r="F65" s="9"/>
      <c r="G65" s="9"/>
      <c r="H65" s="9"/>
      <c r="I65" s="9"/>
      <c r="J65" s="9"/>
      <c r="K65" s="9"/>
      <c r="L65" s="9"/>
      <c r="M65" s="6"/>
      <c r="N65" s="9"/>
      <c r="O65" s="9"/>
      <c r="P65" s="9"/>
      <c r="Q65" s="9"/>
      <c r="R65" s="16"/>
      <c r="S65" s="9"/>
      <c r="T65" s="9"/>
      <c r="U65" s="9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9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</row>
    <row r="66" spans="1:170" x14ac:dyDescent="0.25">
      <c r="A66" s="7">
        <v>1</v>
      </c>
      <c r="B66" s="7">
        <v>55</v>
      </c>
      <c r="C66" s="7">
        <v>551</v>
      </c>
      <c r="D66" s="7" t="s">
        <v>111</v>
      </c>
      <c r="E66" s="8" t="s">
        <v>112</v>
      </c>
      <c r="F66" s="9"/>
      <c r="G66" s="9"/>
      <c r="H66" s="9"/>
      <c r="I66" s="9"/>
      <c r="J66" s="9"/>
      <c r="K66" s="9"/>
      <c r="L66" s="9"/>
      <c r="M66" s="6"/>
      <c r="N66" s="9">
        <v>225.322</v>
      </c>
      <c r="O66" s="9">
        <v>210.547</v>
      </c>
      <c r="P66" s="9"/>
      <c r="Q66" s="9">
        <v>200</v>
      </c>
      <c r="R66" s="16">
        <v>130</v>
      </c>
      <c r="S66" s="9">
        <v>160</v>
      </c>
      <c r="T66" s="9">
        <v>150</v>
      </c>
      <c r="U66" s="9">
        <v>140</v>
      </c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9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</row>
    <row r="67" spans="1:170" x14ac:dyDescent="0.25">
      <c r="A67" s="7">
        <v>1</v>
      </c>
      <c r="B67" s="7">
        <v>55</v>
      </c>
      <c r="C67" s="7">
        <v>558</v>
      </c>
      <c r="D67" s="7"/>
      <c r="E67" s="8"/>
      <c r="F67" s="9"/>
      <c r="G67" s="9"/>
      <c r="H67" s="9"/>
      <c r="I67" s="9"/>
      <c r="J67" s="9"/>
      <c r="K67" s="9"/>
      <c r="L67" s="9"/>
      <c r="M67" s="6"/>
      <c r="N67" s="9"/>
      <c r="O67" s="9"/>
      <c r="P67" s="9"/>
      <c r="Q67" s="9"/>
      <c r="R67" s="16"/>
      <c r="S67" s="9"/>
      <c r="T67" s="9"/>
      <c r="U67" s="9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9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</row>
    <row r="68" spans="1:170" x14ac:dyDescent="0.25">
      <c r="A68" s="7">
        <v>1</v>
      </c>
      <c r="B68" s="7">
        <v>55</v>
      </c>
      <c r="C68" s="7">
        <v>558</v>
      </c>
      <c r="D68" s="7" t="s">
        <v>113</v>
      </c>
      <c r="E68" s="8" t="s">
        <v>114</v>
      </c>
      <c r="F68" s="9"/>
      <c r="G68" s="9"/>
      <c r="H68" s="9"/>
      <c r="I68" s="9"/>
      <c r="J68" s="9"/>
      <c r="K68" s="9"/>
      <c r="L68" s="9"/>
      <c r="M68" s="6"/>
      <c r="N68" s="9">
        <v>145.66074</v>
      </c>
      <c r="O68" s="9">
        <v>65.828999999999994</v>
      </c>
      <c r="P68" s="9"/>
      <c r="Q68" s="9">
        <v>41</v>
      </c>
      <c r="R68" s="16">
        <v>45</v>
      </c>
      <c r="S68" s="9">
        <v>45</v>
      </c>
      <c r="T68" s="9">
        <v>45</v>
      </c>
      <c r="U68" s="9">
        <v>45</v>
      </c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9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</row>
    <row r="69" spans="1:170" x14ac:dyDescent="0.25">
      <c r="A69" s="7">
        <v>1</v>
      </c>
      <c r="B69" s="7">
        <v>55</v>
      </c>
      <c r="C69" s="7">
        <v>558</v>
      </c>
      <c r="D69" s="7" t="s">
        <v>115</v>
      </c>
      <c r="E69" s="8" t="s">
        <v>116</v>
      </c>
      <c r="F69" s="9"/>
      <c r="G69" s="9"/>
      <c r="H69" s="9"/>
      <c r="I69" s="9"/>
      <c r="J69" s="9"/>
      <c r="K69" s="9"/>
      <c r="L69" s="9"/>
      <c r="M69" s="6"/>
      <c r="N69" s="9">
        <v>431.25785999999999</v>
      </c>
      <c r="O69" s="9">
        <v>537.61956999999995</v>
      </c>
      <c r="P69" s="9">
        <v>152.10400000000001</v>
      </c>
      <c r="Q69" s="9">
        <v>307</v>
      </c>
      <c r="R69" s="16">
        <v>429</v>
      </c>
      <c r="S69" s="9">
        <v>410</v>
      </c>
      <c r="T69" s="9">
        <v>360</v>
      </c>
      <c r="U69" s="9">
        <v>406</v>
      </c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9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</row>
    <row r="70" spans="1:170" x14ac:dyDescent="0.25">
      <c r="A70" s="7">
        <v>1</v>
      </c>
      <c r="B70" s="7">
        <v>55</v>
      </c>
      <c r="C70" s="7">
        <v>558</v>
      </c>
      <c r="D70" s="7" t="s">
        <v>117</v>
      </c>
      <c r="E70" s="8" t="s">
        <v>118</v>
      </c>
      <c r="F70" s="9"/>
      <c r="G70" s="9"/>
      <c r="H70" s="9"/>
      <c r="I70" s="9"/>
      <c r="J70" s="9"/>
      <c r="K70" s="9"/>
      <c r="L70" s="9"/>
      <c r="M70" s="6"/>
      <c r="N70" s="9">
        <v>18.902999999999999</v>
      </c>
      <c r="O70" s="9"/>
      <c r="P70" s="9"/>
      <c r="Q70" s="9">
        <v>17</v>
      </c>
      <c r="R70" s="16">
        <v>16</v>
      </c>
      <c r="S70" s="9">
        <v>20</v>
      </c>
      <c r="T70" s="9">
        <v>20</v>
      </c>
      <c r="U70" s="9">
        <v>20</v>
      </c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9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</row>
    <row r="71" spans="1:170" x14ac:dyDescent="0.25">
      <c r="A71" s="10">
        <v>1</v>
      </c>
      <c r="B71" s="10" t="s">
        <v>119</v>
      </c>
      <c r="C71" s="10"/>
      <c r="D71" s="10"/>
      <c r="E71" s="11"/>
      <c r="F71" s="12"/>
      <c r="G71" s="12"/>
      <c r="H71" s="12"/>
      <c r="I71" s="12"/>
      <c r="J71" s="12"/>
      <c r="K71" s="12"/>
      <c r="L71" s="12"/>
      <c r="M71" s="6"/>
      <c r="N71" s="12">
        <v>821.14359999999999</v>
      </c>
      <c r="O71" s="12">
        <v>813.99557000000004</v>
      </c>
      <c r="P71" s="12">
        <f>SUM(P65:P70)</f>
        <v>152.10400000000001</v>
      </c>
      <c r="Q71" s="12">
        <v>0</v>
      </c>
      <c r="R71" s="12">
        <f>SUM(R65:R70)</f>
        <v>620</v>
      </c>
      <c r="S71" s="12">
        <f>SUM(S65:S70)</f>
        <v>635</v>
      </c>
      <c r="T71" s="12">
        <f>SUM(T65:T70)</f>
        <v>575</v>
      </c>
      <c r="U71" s="12">
        <f>SUM(U65:U70)</f>
        <v>611</v>
      </c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</row>
    <row r="72" spans="1:170" x14ac:dyDescent="0.25">
      <c r="A72" s="7">
        <v>1</v>
      </c>
      <c r="B72" s="7">
        <v>60</v>
      </c>
      <c r="C72" s="7">
        <v>602</v>
      </c>
      <c r="D72" s="7" t="s">
        <v>120</v>
      </c>
      <c r="E72" s="8" t="s">
        <v>121</v>
      </c>
      <c r="F72" s="9"/>
      <c r="G72" s="9"/>
      <c r="H72" s="9"/>
      <c r="I72" s="9"/>
      <c r="J72" s="9"/>
      <c r="K72" s="9"/>
      <c r="L72" s="9"/>
      <c r="M72" s="6"/>
      <c r="N72" s="9">
        <v>1515.768</v>
      </c>
      <c r="O72" s="9">
        <v>1665.2090000000001</v>
      </c>
      <c r="P72" s="9">
        <v>1174.0340000000001</v>
      </c>
      <c r="Q72" s="9">
        <v>2000</v>
      </c>
      <c r="R72" s="16">
        <v>2000</v>
      </c>
      <c r="S72" s="9">
        <v>2000</v>
      </c>
      <c r="T72" s="9">
        <v>2000</v>
      </c>
      <c r="U72" s="9">
        <v>2000</v>
      </c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9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</row>
    <row r="73" spans="1:170" x14ac:dyDescent="0.25">
      <c r="A73" s="7">
        <v>1</v>
      </c>
      <c r="B73" s="7">
        <v>60</v>
      </c>
      <c r="C73" s="7">
        <v>602</v>
      </c>
      <c r="D73" s="7" t="s">
        <v>122</v>
      </c>
      <c r="E73" s="8" t="s">
        <v>123</v>
      </c>
      <c r="F73" s="9"/>
      <c r="G73" s="9"/>
      <c r="H73" s="9"/>
      <c r="I73" s="9"/>
      <c r="J73" s="9"/>
      <c r="K73" s="9"/>
      <c r="L73" s="9"/>
      <c r="M73" s="6"/>
      <c r="N73" s="9"/>
      <c r="O73" s="9"/>
      <c r="P73" s="9"/>
      <c r="Q73" s="9"/>
      <c r="R73" s="16"/>
      <c r="S73" s="9"/>
      <c r="T73" s="9"/>
      <c r="U73" s="9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9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</row>
    <row r="74" spans="1:170" x14ac:dyDescent="0.25">
      <c r="A74" s="7">
        <v>1</v>
      </c>
      <c r="B74" s="7">
        <v>60</v>
      </c>
      <c r="C74" s="7">
        <v>602</v>
      </c>
      <c r="D74" s="7" t="s">
        <v>124</v>
      </c>
      <c r="E74" s="8" t="s">
        <v>125</v>
      </c>
      <c r="F74" s="9"/>
      <c r="G74" s="9"/>
      <c r="H74" s="9"/>
      <c r="I74" s="9"/>
      <c r="J74" s="9"/>
      <c r="K74" s="9"/>
      <c r="L74" s="9"/>
      <c r="M74" s="6"/>
      <c r="N74" s="9"/>
      <c r="O74" s="9"/>
      <c r="P74" s="9"/>
      <c r="Q74" s="9"/>
      <c r="R74" s="16"/>
      <c r="S74" s="9"/>
      <c r="T74" s="9"/>
      <c r="U74" s="9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9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</row>
    <row r="75" spans="1:170" x14ac:dyDescent="0.25">
      <c r="A75" s="7">
        <v>1</v>
      </c>
      <c r="B75" s="7">
        <v>60</v>
      </c>
      <c r="C75" s="7">
        <v>602</v>
      </c>
      <c r="D75" s="7" t="s">
        <v>126</v>
      </c>
      <c r="E75" s="8" t="s">
        <v>127</v>
      </c>
      <c r="F75" s="9"/>
      <c r="G75" s="9"/>
      <c r="H75" s="9"/>
      <c r="I75" s="9"/>
      <c r="J75" s="9"/>
      <c r="K75" s="9"/>
      <c r="L75" s="9"/>
      <c r="M75" s="6"/>
      <c r="N75" s="9"/>
      <c r="O75" s="9"/>
      <c r="P75" s="9"/>
      <c r="Q75" s="9"/>
      <c r="R75" s="16"/>
      <c r="S75" s="9"/>
      <c r="T75" s="9"/>
      <c r="U75" s="9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9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</row>
    <row r="76" spans="1:170" x14ac:dyDescent="0.25">
      <c r="A76" s="7">
        <v>1</v>
      </c>
      <c r="B76" s="7">
        <v>60</v>
      </c>
      <c r="C76" s="7">
        <v>602</v>
      </c>
      <c r="D76" s="7" t="s">
        <v>128</v>
      </c>
      <c r="E76" s="8" t="s">
        <v>129</v>
      </c>
      <c r="F76" s="9"/>
      <c r="G76" s="9"/>
      <c r="H76" s="9"/>
      <c r="I76" s="9"/>
      <c r="J76" s="9"/>
      <c r="K76" s="9"/>
      <c r="L76" s="9"/>
      <c r="M76" s="6"/>
      <c r="N76" s="9"/>
      <c r="O76" s="9"/>
      <c r="P76" s="9"/>
      <c r="Q76" s="9"/>
      <c r="R76" s="16"/>
      <c r="S76" s="9"/>
      <c r="T76" s="9"/>
      <c r="U76" s="9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9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</row>
    <row r="77" spans="1:170" x14ac:dyDescent="0.25">
      <c r="A77" s="7">
        <v>1</v>
      </c>
      <c r="B77" s="7">
        <v>60</v>
      </c>
      <c r="C77" s="7">
        <v>603</v>
      </c>
      <c r="D77" s="7" t="s">
        <v>130</v>
      </c>
      <c r="E77" s="8" t="s">
        <v>131</v>
      </c>
      <c r="F77" s="9"/>
      <c r="G77" s="9"/>
      <c r="H77" s="9"/>
      <c r="I77" s="9"/>
      <c r="J77" s="9"/>
      <c r="K77" s="9"/>
      <c r="L77" s="9"/>
      <c r="M77" s="6"/>
      <c r="N77" s="9"/>
      <c r="O77" s="9"/>
      <c r="P77" s="9"/>
      <c r="Q77" s="9"/>
      <c r="R77" s="16"/>
      <c r="S77" s="9"/>
      <c r="T77" s="12"/>
      <c r="U77" s="9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9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</row>
    <row r="78" spans="1:170" x14ac:dyDescent="0.25">
      <c r="A78" s="7">
        <v>1</v>
      </c>
      <c r="B78" s="7">
        <v>60</v>
      </c>
      <c r="C78" s="7">
        <v>604</v>
      </c>
      <c r="D78" s="7" t="s">
        <v>132</v>
      </c>
      <c r="E78" s="8" t="s">
        <v>133</v>
      </c>
      <c r="F78" s="9"/>
      <c r="G78" s="9"/>
      <c r="H78" s="9"/>
      <c r="I78" s="9"/>
      <c r="J78" s="9"/>
      <c r="K78" s="9"/>
      <c r="L78" s="9"/>
      <c r="M78" s="6"/>
      <c r="N78" s="9"/>
      <c r="O78" s="9"/>
      <c r="P78" s="9"/>
      <c r="Q78" s="9"/>
      <c r="R78" s="16"/>
      <c r="S78" s="9"/>
      <c r="T78" s="9"/>
      <c r="U78" s="9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9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</row>
    <row r="79" spans="1:170" x14ac:dyDescent="0.25">
      <c r="A79" s="7">
        <v>1</v>
      </c>
      <c r="B79" s="7">
        <v>60</v>
      </c>
      <c r="C79" s="7">
        <v>609</v>
      </c>
      <c r="D79" s="7"/>
      <c r="E79" s="8"/>
      <c r="F79" s="9"/>
      <c r="G79" s="9"/>
      <c r="H79" s="9"/>
      <c r="I79" s="9"/>
      <c r="J79" s="9"/>
      <c r="K79" s="9"/>
      <c r="L79" s="9"/>
      <c r="M79" s="6"/>
      <c r="N79" s="9"/>
      <c r="O79" s="9"/>
      <c r="P79" s="9"/>
      <c r="Q79" s="9"/>
      <c r="R79" s="16"/>
      <c r="S79" s="9"/>
      <c r="T79" s="9"/>
      <c r="U79" s="9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9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</row>
    <row r="80" spans="1:170" x14ac:dyDescent="0.25">
      <c r="A80" s="7">
        <v>1</v>
      </c>
      <c r="B80" s="7">
        <v>60</v>
      </c>
      <c r="C80" s="7">
        <v>609</v>
      </c>
      <c r="D80" s="7" t="s">
        <v>134</v>
      </c>
      <c r="E80" s="8" t="s">
        <v>135</v>
      </c>
      <c r="F80" s="9"/>
      <c r="G80" s="9"/>
      <c r="H80" s="9"/>
      <c r="I80" s="9"/>
      <c r="J80" s="9"/>
      <c r="K80" s="9"/>
      <c r="L80" s="9"/>
      <c r="M80" s="6"/>
      <c r="N80" s="9">
        <v>171.03</v>
      </c>
      <c r="O80" s="9">
        <v>190.95500000000001</v>
      </c>
      <c r="P80" s="9">
        <v>181.3</v>
      </c>
      <c r="Q80" s="9">
        <v>180</v>
      </c>
      <c r="R80" s="16">
        <v>190</v>
      </c>
      <c r="S80" s="9">
        <v>230</v>
      </c>
      <c r="T80" s="9">
        <v>220</v>
      </c>
      <c r="U80" s="9">
        <v>230</v>
      </c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9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</row>
    <row r="81" spans="1:170" x14ac:dyDescent="0.25">
      <c r="A81" s="7">
        <v>1</v>
      </c>
      <c r="B81" s="7">
        <v>60</v>
      </c>
      <c r="C81" s="7">
        <v>609</v>
      </c>
      <c r="D81" s="7" t="s">
        <v>136</v>
      </c>
      <c r="E81" s="8" t="s">
        <v>137</v>
      </c>
      <c r="F81" s="9"/>
      <c r="G81" s="9"/>
      <c r="H81" s="9"/>
      <c r="I81" s="9"/>
      <c r="J81" s="9"/>
      <c r="K81" s="9"/>
      <c r="L81" s="9"/>
      <c r="M81" s="6"/>
      <c r="N81" s="9">
        <v>203.65299999999999</v>
      </c>
      <c r="O81" s="9">
        <v>180.31200000000001</v>
      </c>
      <c r="P81" s="9">
        <v>205.7</v>
      </c>
      <c r="Q81" s="9">
        <v>200</v>
      </c>
      <c r="R81" s="16">
        <v>180</v>
      </c>
      <c r="S81" s="9">
        <v>180</v>
      </c>
      <c r="T81" s="9">
        <v>180</v>
      </c>
      <c r="U81" s="9">
        <v>200</v>
      </c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9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</row>
    <row r="82" spans="1:170" x14ac:dyDescent="0.25">
      <c r="A82" s="7">
        <v>1</v>
      </c>
      <c r="B82" s="7">
        <v>60</v>
      </c>
      <c r="C82" s="7">
        <v>609</v>
      </c>
      <c r="D82" s="7" t="s">
        <v>138</v>
      </c>
      <c r="E82" s="8" t="s">
        <v>139</v>
      </c>
      <c r="F82" s="9"/>
      <c r="G82" s="9"/>
      <c r="H82" s="9"/>
      <c r="I82" s="9"/>
      <c r="J82" s="9"/>
      <c r="K82" s="9"/>
      <c r="L82" s="9"/>
      <c r="M82" s="6"/>
      <c r="N82" s="9">
        <v>68.692999999999998</v>
      </c>
      <c r="O82" s="9">
        <v>60.14</v>
      </c>
      <c r="P82" s="9">
        <v>18.213999999999999</v>
      </c>
      <c r="Q82" s="9">
        <v>40</v>
      </c>
      <c r="R82" s="16">
        <v>40</v>
      </c>
      <c r="S82" s="9">
        <v>20</v>
      </c>
      <c r="T82" s="9">
        <v>20</v>
      </c>
      <c r="U82" s="9">
        <v>20</v>
      </c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9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</row>
    <row r="83" spans="1:170" x14ac:dyDescent="0.25">
      <c r="A83" s="7">
        <v>1</v>
      </c>
      <c r="B83" s="7">
        <v>60</v>
      </c>
      <c r="C83" s="7">
        <v>609</v>
      </c>
      <c r="D83" s="7" t="s">
        <v>140</v>
      </c>
      <c r="E83" s="8" t="s">
        <v>141</v>
      </c>
      <c r="F83" s="9"/>
      <c r="G83" s="9"/>
      <c r="H83" s="9"/>
      <c r="I83" s="9"/>
      <c r="J83" s="9"/>
      <c r="K83" s="9"/>
      <c r="L83" s="9"/>
      <c r="M83" s="6"/>
      <c r="N83" s="9"/>
      <c r="O83" s="9"/>
      <c r="P83" s="9"/>
      <c r="Q83" s="9"/>
      <c r="R83" s="16"/>
      <c r="S83" s="9"/>
      <c r="T83" s="9"/>
      <c r="U83" s="9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9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</row>
    <row r="84" spans="1:170" x14ac:dyDescent="0.25">
      <c r="A84" s="10">
        <v>1</v>
      </c>
      <c r="B84" s="10" t="s">
        <v>142</v>
      </c>
      <c r="C84" s="10"/>
      <c r="D84" s="10"/>
      <c r="E84" s="11"/>
      <c r="F84" s="12"/>
      <c r="G84" s="12"/>
      <c r="H84" s="12"/>
      <c r="I84" s="12"/>
      <c r="J84" s="12"/>
      <c r="K84" s="12"/>
      <c r="L84" s="12"/>
      <c r="M84" s="6"/>
      <c r="N84" s="12">
        <v>1959.144</v>
      </c>
      <c r="O84" s="12">
        <v>2096.616</v>
      </c>
      <c r="P84" s="12">
        <f>SUM(P72:P83)</f>
        <v>1579.248</v>
      </c>
      <c r="Q84" s="12">
        <v>0</v>
      </c>
      <c r="R84" s="12">
        <f>SUM(R72:R83)</f>
        <v>2410</v>
      </c>
      <c r="S84" s="12">
        <f>SUM(S72:S83)</f>
        <v>2430</v>
      </c>
      <c r="T84" s="12">
        <f>SUM(T72:T83)</f>
        <v>2420</v>
      </c>
      <c r="U84" s="12">
        <f>SUM(U72:U83)</f>
        <v>2450</v>
      </c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</row>
    <row r="85" spans="1:170" x14ac:dyDescent="0.25">
      <c r="A85" s="7">
        <v>1</v>
      </c>
      <c r="B85" s="7">
        <v>64</v>
      </c>
      <c r="C85" s="7">
        <v>648</v>
      </c>
      <c r="D85" s="7"/>
      <c r="E85" s="8"/>
      <c r="F85" s="9"/>
      <c r="G85" s="9"/>
      <c r="H85" s="9"/>
      <c r="I85" s="9"/>
      <c r="J85" s="9"/>
      <c r="K85" s="9"/>
      <c r="L85" s="9"/>
      <c r="M85" s="6"/>
      <c r="N85" s="9"/>
      <c r="O85" s="9"/>
      <c r="P85" s="9"/>
      <c r="Q85" s="9"/>
      <c r="R85" s="16"/>
      <c r="S85" s="9"/>
      <c r="T85" s="9"/>
      <c r="U85" s="9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7"/>
      <c r="AG85" s="19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</row>
    <row r="86" spans="1:170" x14ac:dyDescent="0.25">
      <c r="A86" s="7">
        <v>1</v>
      </c>
      <c r="B86" s="7">
        <v>64</v>
      </c>
      <c r="C86" s="7">
        <v>648</v>
      </c>
      <c r="D86" s="7" t="s">
        <v>143</v>
      </c>
      <c r="E86" s="8" t="s">
        <v>144</v>
      </c>
      <c r="F86" s="9"/>
      <c r="G86" s="9"/>
      <c r="H86" s="9"/>
      <c r="I86" s="9"/>
      <c r="J86" s="9"/>
      <c r="K86" s="9"/>
      <c r="L86" s="9"/>
      <c r="M86" s="6"/>
      <c r="N86" s="9"/>
      <c r="O86" s="9"/>
      <c r="P86" s="9"/>
      <c r="Q86" s="9">
        <v>150</v>
      </c>
      <c r="R86" s="16"/>
      <c r="S86" s="9"/>
      <c r="T86" s="9"/>
      <c r="U86" s="9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9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</row>
    <row r="87" spans="1:170" x14ac:dyDescent="0.25">
      <c r="A87" s="7">
        <v>1</v>
      </c>
      <c r="B87" s="7">
        <v>64</v>
      </c>
      <c r="C87" s="7">
        <v>648</v>
      </c>
      <c r="D87" s="7" t="s">
        <v>145</v>
      </c>
      <c r="E87" s="8" t="s">
        <v>146</v>
      </c>
      <c r="F87" s="9"/>
      <c r="G87" s="9"/>
      <c r="H87" s="9"/>
      <c r="I87" s="9"/>
      <c r="J87" s="9"/>
      <c r="K87" s="9"/>
      <c r="L87" s="9"/>
      <c r="M87" s="6"/>
      <c r="N87" s="9"/>
      <c r="O87" s="9"/>
      <c r="P87" s="9"/>
      <c r="Q87" s="9"/>
      <c r="R87" s="16"/>
      <c r="S87" s="9"/>
      <c r="T87" s="9"/>
      <c r="U87" s="9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9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</row>
    <row r="88" spans="1:170" x14ac:dyDescent="0.25">
      <c r="A88" s="7">
        <v>1</v>
      </c>
      <c r="B88" s="7">
        <v>64</v>
      </c>
      <c r="C88" s="7">
        <v>648</v>
      </c>
      <c r="D88" s="7" t="s">
        <v>147</v>
      </c>
      <c r="E88" s="8" t="s">
        <v>148</v>
      </c>
      <c r="F88" s="9"/>
      <c r="G88" s="9"/>
      <c r="H88" s="9"/>
      <c r="I88" s="9"/>
      <c r="J88" s="9"/>
      <c r="K88" s="9"/>
      <c r="L88" s="9"/>
      <c r="M88" s="6"/>
      <c r="N88" s="9"/>
      <c r="O88" s="9"/>
      <c r="P88" s="9"/>
      <c r="Q88" s="9"/>
      <c r="R88" s="16"/>
      <c r="S88" s="9"/>
      <c r="T88" s="9"/>
      <c r="U88" s="9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9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</row>
    <row r="89" spans="1:170" x14ac:dyDescent="0.25">
      <c r="A89" s="7">
        <v>1</v>
      </c>
      <c r="B89" s="7">
        <v>64</v>
      </c>
      <c r="C89" s="7">
        <v>648</v>
      </c>
      <c r="D89" s="7" t="s">
        <v>149</v>
      </c>
      <c r="E89" s="8" t="s">
        <v>150</v>
      </c>
      <c r="F89" s="9"/>
      <c r="G89" s="9"/>
      <c r="H89" s="9"/>
      <c r="I89" s="9"/>
      <c r="J89" s="9"/>
      <c r="K89" s="9"/>
      <c r="L89" s="9"/>
      <c r="M89" s="6"/>
      <c r="N89" s="9"/>
      <c r="O89" s="9">
        <v>63.5</v>
      </c>
      <c r="P89" s="9"/>
      <c r="Q89" s="9"/>
      <c r="R89" s="16"/>
      <c r="S89" s="9"/>
      <c r="T89" s="9"/>
      <c r="U89" s="9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9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</row>
    <row r="90" spans="1:170" x14ac:dyDescent="0.25">
      <c r="A90" s="7">
        <v>1</v>
      </c>
      <c r="B90" s="7">
        <v>64</v>
      </c>
      <c r="C90" s="7">
        <v>648</v>
      </c>
      <c r="D90" s="7" t="s">
        <v>151</v>
      </c>
      <c r="E90" s="8" t="s">
        <v>148</v>
      </c>
      <c r="F90" s="9"/>
      <c r="G90" s="9"/>
      <c r="H90" s="9"/>
      <c r="I90" s="9"/>
      <c r="J90" s="9"/>
      <c r="K90" s="9"/>
      <c r="L90" s="9"/>
      <c r="M90" s="6"/>
      <c r="N90" s="9"/>
      <c r="O90" s="9">
        <v>32.969209999999997</v>
      </c>
      <c r="P90" s="9"/>
      <c r="Q90" s="9"/>
      <c r="R90" s="16"/>
      <c r="S90" s="9"/>
      <c r="T90" s="9"/>
      <c r="U90" s="9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9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</row>
    <row r="91" spans="1:170" x14ac:dyDescent="0.25">
      <c r="A91" s="7">
        <v>1</v>
      </c>
      <c r="B91" s="7">
        <v>64</v>
      </c>
      <c r="C91" s="7">
        <v>649</v>
      </c>
      <c r="D91" s="7"/>
      <c r="E91" s="8"/>
      <c r="F91" s="9"/>
      <c r="G91" s="9"/>
      <c r="H91" s="9"/>
      <c r="I91" s="9"/>
      <c r="J91" s="9"/>
      <c r="K91" s="9"/>
      <c r="L91" s="9"/>
      <c r="M91" s="6"/>
      <c r="N91" s="9"/>
      <c r="O91" s="9"/>
      <c r="P91" s="9"/>
      <c r="Q91" s="9"/>
      <c r="R91" s="16"/>
      <c r="S91" s="9"/>
      <c r="T91" s="9"/>
      <c r="U91" s="9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9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</row>
    <row r="92" spans="1:170" x14ac:dyDescent="0.25">
      <c r="A92" s="7">
        <v>1</v>
      </c>
      <c r="B92" s="7">
        <v>64</v>
      </c>
      <c r="C92" s="7">
        <v>649</v>
      </c>
      <c r="D92" s="7" t="s">
        <v>152</v>
      </c>
      <c r="E92" s="8" t="s">
        <v>153</v>
      </c>
      <c r="F92" s="9"/>
      <c r="G92" s="9"/>
      <c r="H92" s="9"/>
      <c r="I92" s="9"/>
      <c r="J92" s="9"/>
      <c r="K92" s="9"/>
      <c r="L92" s="9"/>
      <c r="M92" s="6"/>
      <c r="N92" s="9">
        <v>52.054259999999999</v>
      </c>
      <c r="O92" s="9">
        <v>85.435310000000001</v>
      </c>
      <c r="P92" s="9">
        <v>288.47199999999998</v>
      </c>
      <c r="Q92" s="9">
        <v>0</v>
      </c>
      <c r="R92" s="16">
        <v>180</v>
      </c>
      <c r="S92" s="9">
        <v>160</v>
      </c>
      <c r="T92" s="9">
        <v>160</v>
      </c>
      <c r="U92" s="9">
        <v>160</v>
      </c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9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</row>
    <row r="93" spans="1:170" x14ac:dyDescent="0.25">
      <c r="A93" s="7">
        <v>1</v>
      </c>
      <c r="B93" s="7">
        <v>64</v>
      </c>
      <c r="C93" s="7">
        <v>649</v>
      </c>
      <c r="D93" s="7" t="s">
        <v>154</v>
      </c>
      <c r="E93" s="8" t="s">
        <v>155</v>
      </c>
      <c r="F93" s="9"/>
      <c r="G93" s="9"/>
      <c r="H93" s="9"/>
      <c r="I93" s="9"/>
      <c r="J93" s="9"/>
      <c r="K93" s="9"/>
      <c r="L93" s="9"/>
      <c r="M93" s="6"/>
      <c r="N93" s="9"/>
      <c r="O93" s="9"/>
      <c r="P93" s="9"/>
      <c r="Q93" s="9"/>
      <c r="R93" s="16"/>
      <c r="S93" s="9"/>
      <c r="T93" s="9"/>
      <c r="U93" s="9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9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</row>
    <row r="94" spans="1:170" x14ac:dyDescent="0.25">
      <c r="A94" s="7">
        <v>1</v>
      </c>
      <c r="B94" s="7">
        <v>64</v>
      </c>
      <c r="C94" s="7">
        <v>649</v>
      </c>
      <c r="D94" s="7" t="s">
        <v>156</v>
      </c>
      <c r="E94" s="8" t="s">
        <v>157</v>
      </c>
      <c r="F94" s="9"/>
      <c r="G94" s="9"/>
      <c r="H94" s="9"/>
      <c r="I94" s="9"/>
      <c r="J94" s="9"/>
      <c r="K94" s="9"/>
      <c r="L94" s="9"/>
      <c r="M94" s="6"/>
      <c r="N94" s="9">
        <v>100</v>
      </c>
      <c r="O94" s="9"/>
      <c r="P94" s="9"/>
      <c r="Q94" s="9"/>
      <c r="R94" s="16"/>
      <c r="S94" s="9"/>
      <c r="T94" s="9"/>
      <c r="U94" s="9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9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</row>
    <row r="95" spans="1:170" x14ac:dyDescent="0.25">
      <c r="A95" s="10">
        <v>1</v>
      </c>
      <c r="B95" s="10" t="s">
        <v>158</v>
      </c>
      <c r="C95" s="10"/>
      <c r="D95" s="10"/>
      <c r="E95" s="11"/>
      <c r="F95" s="12"/>
      <c r="G95" s="12"/>
      <c r="H95" s="12"/>
      <c r="I95" s="12"/>
      <c r="J95" s="12"/>
      <c r="K95" s="12"/>
      <c r="L95" s="12"/>
      <c r="M95" s="6"/>
      <c r="N95" s="12">
        <v>152.05426</v>
      </c>
      <c r="O95" s="12">
        <v>181.90451999999999</v>
      </c>
      <c r="P95" s="12">
        <f>SUM(P85:P94)</f>
        <v>288.47199999999998</v>
      </c>
      <c r="Q95" s="12">
        <v>0</v>
      </c>
      <c r="R95" s="12">
        <f>SUM(R85:R94)</f>
        <v>180</v>
      </c>
      <c r="S95" s="12">
        <f t="shared" ref="S95:U95" si="2">SUM(S85:S94)</f>
        <v>160</v>
      </c>
      <c r="T95" s="12">
        <f t="shared" si="2"/>
        <v>160</v>
      </c>
      <c r="U95" s="12">
        <f t="shared" si="2"/>
        <v>160</v>
      </c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21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</row>
    <row r="96" spans="1:170" x14ac:dyDescent="0.25">
      <c r="A96" s="7">
        <v>1</v>
      </c>
      <c r="B96" s="7">
        <v>66</v>
      </c>
      <c r="C96" s="7">
        <v>662</v>
      </c>
      <c r="D96" s="7" t="s">
        <v>159</v>
      </c>
      <c r="E96" s="8" t="s">
        <v>160</v>
      </c>
      <c r="F96" s="9"/>
      <c r="G96" s="9"/>
      <c r="H96" s="9"/>
      <c r="I96" s="9"/>
      <c r="J96" s="9"/>
      <c r="K96" s="9"/>
      <c r="L96" s="9"/>
      <c r="M96" s="6"/>
      <c r="N96" s="9"/>
      <c r="O96" s="9"/>
      <c r="P96" s="9"/>
      <c r="Q96" s="9"/>
      <c r="R96" s="16"/>
      <c r="S96" s="9"/>
      <c r="T96" s="9"/>
      <c r="U96" s="9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9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</row>
    <row r="97" spans="1:170" x14ac:dyDescent="0.25">
      <c r="A97" s="10">
        <v>1</v>
      </c>
      <c r="B97" s="10" t="s">
        <v>161</v>
      </c>
      <c r="C97" s="10"/>
      <c r="D97" s="10"/>
      <c r="E97" s="11"/>
      <c r="F97" s="12"/>
      <c r="G97" s="12"/>
      <c r="H97" s="12"/>
      <c r="I97" s="12"/>
      <c r="J97" s="12"/>
      <c r="K97" s="12"/>
      <c r="L97" s="12"/>
      <c r="M97" s="6"/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21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</row>
    <row r="98" spans="1:170" x14ac:dyDescent="0.25">
      <c r="A98" s="7">
        <v>1</v>
      </c>
      <c r="B98" s="7">
        <v>67</v>
      </c>
      <c r="C98" s="7">
        <v>672</v>
      </c>
      <c r="D98" s="7"/>
      <c r="E98" s="8"/>
      <c r="F98" s="9"/>
      <c r="G98" s="9"/>
      <c r="H98" s="9"/>
      <c r="I98" s="9"/>
      <c r="J98" s="9"/>
      <c r="K98" s="9"/>
      <c r="L98" s="9"/>
      <c r="M98" s="6"/>
      <c r="N98" s="9"/>
      <c r="O98" s="9"/>
      <c r="P98" s="9"/>
      <c r="Q98" s="9"/>
      <c r="R98" s="16"/>
      <c r="S98" s="9"/>
      <c r="T98" s="9"/>
      <c r="U98" s="9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9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</row>
    <row r="99" spans="1:170" x14ac:dyDescent="0.25">
      <c r="A99" s="7">
        <v>1</v>
      </c>
      <c r="B99" s="7">
        <v>67</v>
      </c>
      <c r="C99" s="7">
        <v>672</v>
      </c>
      <c r="D99" s="7" t="s">
        <v>162</v>
      </c>
      <c r="E99" s="8" t="s">
        <v>163</v>
      </c>
      <c r="F99" s="9"/>
      <c r="G99" s="9"/>
      <c r="H99" s="9"/>
      <c r="I99" s="9"/>
      <c r="J99" s="9"/>
      <c r="K99" s="9"/>
      <c r="L99" s="9"/>
      <c r="M99" s="6"/>
      <c r="N99" s="9">
        <v>3522.4</v>
      </c>
      <c r="O99" s="9">
        <v>4784</v>
      </c>
      <c r="P99" s="9">
        <v>3144</v>
      </c>
      <c r="Q99" s="9">
        <v>4715</v>
      </c>
      <c r="R99" s="17">
        <f>SUM(R24+R49+R60+R64+R71-R84-R95)</f>
        <v>6764</v>
      </c>
      <c r="S99" s="56">
        <f>SUM(S24+S49+S60+S64+S71-S84-S95)</f>
        <v>11492</v>
      </c>
      <c r="T99" s="56">
        <f>SUM(T24+T49+T60+T64+T71-T84-T95)</f>
        <v>11581</v>
      </c>
      <c r="U99" s="56">
        <f>SUM(U24+U49+U60+U64+U71-U84-U95)</f>
        <v>11521.5</v>
      </c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9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</row>
    <row r="100" spans="1:170" x14ac:dyDescent="0.25">
      <c r="A100" s="7">
        <v>1</v>
      </c>
      <c r="B100" s="7">
        <v>67</v>
      </c>
      <c r="C100" s="7">
        <v>672</v>
      </c>
      <c r="D100" s="7" t="s">
        <v>164</v>
      </c>
      <c r="E100" s="8" t="s">
        <v>165</v>
      </c>
      <c r="F100" s="9"/>
      <c r="G100" s="9"/>
      <c r="H100" s="9"/>
      <c r="I100" s="9"/>
      <c r="J100" s="9"/>
      <c r="K100" s="9"/>
      <c r="L100" s="9"/>
      <c r="M100" s="6"/>
      <c r="N100" s="9">
        <v>15.233459999999999</v>
      </c>
      <c r="O100" s="9">
        <v>11.0649</v>
      </c>
      <c r="P100" s="9">
        <v>571.71496000000002</v>
      </c>
      <c r="Q100" s="9"/>
      <c r="R100" s="17">
        <v>0</v>
      </c>
      <c r="S100" s="9"/>
      <c r="T100" s="9"/>
      <c r="U100" s="9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9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</row>
    <row r="101" spans="1:170" x14ac:dyDescent="0.25">
      <c r="A101" s="10">
        <v>1</v>
      </c>
      <c r="B101" s="10" t="s">
        <v>166</v>
      </c>
      <c r="C101" s="10"/>
      <c r="D101" s="10"/>
      <c r="E101" s="11"/>
      <c r="F101" s="12"/>
      <c r="G101" s="12"/>
      <c r="H101" s="12"/>
      <c r="I101" s="12"/>
      <c r="J101" s="12"/>
      <c r="K101" s="12"/>
      <c r="L101" s="12"/>
      <c r="M101" s="6"/>
      <c r="N101" s="12">
        <v>3537.63346</v>
      </c>
      <c r="O101" s="12">
        <v>4795.0649000000003</v>
      </c>
      <c r="P101" s="12">
        <f>SUM(P98:P100)</f>
        <v>3715.7149600000002</v>
      </c>
      <c r="Q101" s="12">
        <v>4715</v>
      </c>
      <c r="R101" s="12">
        <f>R99</f>
        <v>6764</v>
      </c>
      <c r="S101" s="12">
        <f t="shared" ref="S101:U101" si="3">S99</f>
        <v>11492</v>
      </c>
      <c r="T101" s="12">
        <f t="shared" si="3"/>
        <v>11581</v>
      </c>
      <c r="U101" s="12">
        <f t="shared" si="3"/>
        <v>11521.5</v>
      </c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21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</row>
    <row r="102" spans="1:170" x14ac:dyDescent="0.25">
      <c r="A102" s="10">
        <v>1</v>
      </c>
      <c r="B102" s="10"/>
      <c r="C102" s="10"/>
      <c r="D102" s="10"/>
      <c r="E102" s="11"/>
      <c r="F102" s="12"/>
      <c r="G102" s="12"/>
      <c r="H102" s="12"/>
      <c r="I102" s="12"/>
      <c r="J102" s="12"/>
      <c r="K102" s="12"/>
      <c r="L102" s="12"/>
      <c r="M102" s="6"/>
      <c r="N102" s="12">
        <v>5648.8317200000001</v>
      </c>
      <c r="O102" s="12">
        <v>7073.5854200000003</v>
      </c>
      <c r="P102" s="12">
        <f>P84+P95+P101</f>
        <v>5583.4349600000005</v>
      </c>
      <c r="Q102" s="12">
        <v>7285</v>
      </c>
      <c r="R102" s="12">
        <f>R84+R95+R101</f>
        <v>9354</v>
      </c>
      <c r="S102" s="12">
        <f>S84+S95+S101</f>
        <v>14082</v>
      </c>
      <c r="T102" s="12">
        <f>T84+T95+T101</f>
        <v>14161</v>
      </c>
      <c r="U102" s="12">
        <f>U84+U95+U101</f>
        <v>14131.5</v>
      </c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21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</row>
    <row r="103" spans="1:170" x14ac:dyDescent="0.25">
      <c r="A103" s="10">
        <v>1</v>
      </c>
      <c r="B103" s="10"/>
      <c r="C103" s="10"/>
      <c r="D103" s="10"/>
      <c r="E103" s="11"/>
      <c r="F103" s="12"/>
      <c r="G103" s="12"/>
      <c r="H103" s="12"/>
      <c r="I103" s="12"/>
      <c r="J103" s="12"/>
      <c r="K103" s="12"/>
      <c r="L103" s="12"/>
      <c r="M103" s="6"/>
      <c r="N103" s="12">
        <v>5648.8317200000001</v>
      </c>
      <c r="O103" s="12">
        <v>6905.1490299999996</v>
      </c>
      <c r="P103" s="12">
        <f>P24+P49+P60+P71</f>
        <v>2695.4760400000005</v>
      </c>
      <c r="Q103" s="12">
        <v>7285</v>
      </c>
      <c r="R103" s="12">
        <f>R24+R49+R60+R71</f>
        <v>9354</v>
      </c>
      <c r="S103" s="12">
        <f>S24+S49+S60+S71</f>
        <v>14082</v>
      </c>
      <c r="T103" s="12">
        <f>T24+T49+T60+T71</f>
        <v>14161</v>
      </c>
      <c r="U103" s="12">
        <f>U24+U49+U60+U71</f>
        <v>14131.5</v>
      </c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21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</row>
    <row r="104" spans="1:170" x14ac:dyDescent="0.25">
      <c r="A104" s="10">
        <v>1</v>
      </c>
      <c r="B104" s="10"/>
      <c r="C104" s="10"/>
      <c r="D104" s="10"/>
      <c r="E104" s="11"/>
      <c r="F104" s="12"/>
      <c r="G104" s="12"/>
      <c r="H104" s="12"/>
      <c r="I104" s="12"/>
      <c r="J104" s="12"/>
      <c r="K104" s="12"/>
      <c r="L104" s="12"/>
      <c r="M104" s="6"/>
      <c r="N104" s="12">
        <v>0</v>
      </c>
      <c r="O104" s="12">
        <v>168.43638999999999</v>
      </c>
      <c r="P104" s="12">
        <f>P102-P103</f>
        <v>2887.95892</v>
      </c>
      <c r="Q104" s="12">
        <v>0</v>
      </c>
      <c r="R104" s="12">
        <f>R102-R103</f>
        <v>0</v>
      </c>
      <c r="S104" s="12">
        <f>S102-S103</f>
        <v>0</v>
      </c>
      <c r="T104" s="12">
        <f>T102-T103</f>
        <v>0</v>
      </c>
      <c r="U104" s="12">
        <f>U102-U103</f>
        <v>0</v>
      </c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21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</row>
    <row r="105" spans="1:170" x14ac:dyDescent="0.25">
      <c r="A105" s="7"/>
      <c r="B105" s="7"/>
      <c r="C105" s="7"/>
      <c r="D105" s="7"/>
      <c r="E105" s="8"/>
      <c r="F105" s="9"/>
      <c r="G105" s="9"/>
      <c r="H105" s="9"/>
      <c r="I105" s="9"/>
      <c r="J105" s="9"/>
      <c r="K105" s="9"/>
      <c r="L105" s="9"/>
      <c r="M105" s="6"/>
      <c r="N105" s="9"/>
      <c r="O105" s="9"/>
      <c r="P105" s="9"/>
      <c r="Q105" s="9"/>
      <c r="R105" s="16"/>
      <c r="S105" s="9"/>
      <c r="T105" s="9"/>
      <c r="U105" s="9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9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</row>
    <row r="106" spans="1:170" x14ac:dyDescent="0.25">
      <c r="A106" s="7">
        <v>2</v>
      </c>
      <c r="B106" s="7">
        <v>50</v>
      </c>
      <c r="C106" s="7">
        <v>501</v>
      </c>
      <c r="D106" s="7"/>
      <c r="E106" s="8"/>
      <c r="F106" s="9"/>
      <c r="G106" s="9"/>
      <c r="H106" s="9"/>
      <c r="I106" s="9"/>
      <c r="J106" s="9"/>
      <c r="K106" s="9"/>
      <c r="L106" s="9"/>
      <c r="M106" s="6"/>
      <c r="N106" s="9"/>
      <c r="O106" s="9"/>
      <c r="P106" s="9"/>
      <c r="Q106" s="9"/>
      <c r="R106" s="16"/>
      <c r="S106" s="9"/>
      <c r="T106" s="9"/>
      <c r="U106" s="9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9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</row>
    <row r="107" spans="1:170" x14ac:dyDescent="0.25">
      <c r="A107" s="7">
        <v>2</v>
      </c>
      <c r="B107" s="7">
        <v>50</v>
      </c>
      <c r="C107" s="7">
        <v>501</v>
      </c>
      <c r="D107" s="7" t="s">
        <v>167</v>
      </c>
      <c r="E107" s="8" t="s">
        <v>168</v>
      </c>
      <c r="F107" s="9"/>
      <c r="G107" s="9"/>
      <c r="H107" s="9"/>
      <c r="I107" s="9"/>
      <c r="J107" s="9"/>
      <c r="K107" s="9"/>
      <c r="L107" s="9"/>
      <c r="M107" s="6"/>
      <c r="N107" s="9">
        <v>0</v>
      </c>
      <c r="O107" s="9"/>
      <c r="P107" s="9"/>
      <c r="Q107" s="9"/>
      <c r="R107" s="16"/>
      <c r="S107" s="9"/>
      <c r="T107" s="9"/>
      <c r="U107" s="9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9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</row>
    <row r="108" spans="1:170" x14ac:dyDescent="0.25">
      <c r="A108" s="7">
        <v>2</v>
      </c>
      <c r="B108" s="7">
        <v>50</v>
      </c>
      <c r="C108" s="7">
        <v>501</v>
      </c>
      <c r="D108" s="7" t="s">
        <v>169</v>
      </c>
      <c r="E108" s="8" t="s">
        <v>170</v>
      </c>
      <c r="F108" s="9"/>
      <c r="G108" s="9"/>
      <c r="H108" s="9"/>
      <c r="I108" s="9"/>
      <c r="J108" s="9"/>
      <c r="K108" s="9"/>
      <c r="L108" s="9"/>
      <c r="M108" s="6"/>
      <c r="N108" s="9"/>
      <c r="O108" s="9"/>
      <c r="P108" s="9"/>
      <c r="Q108" s="9"/>
      <c r="R108" s="16"/>
      <c r="S108" s="9"/>
      <c r="T108" s="9"/>
      <c r="U108" s="9"/>
      <c r="V108" s="18"/>
      <c r="W108" s="17"/>
      <c r="X108" s="18"/>
      <c r="Y108" s="18"/>
      <c r="Z108" s="18"/>
      <c r="AA108" s="18"/>
      <c r="AB108" s="18"/>
      <c r="AC108" s="18"/>
      <c r="AD108" s="18"/>
      <c r="AE108" s="18"/>
      <c r="AF108" s="18"/>
      <c r="AG108" s="19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</row>
    <row r="109" spans="1:170" x14ac:dyDescent="0.25">
      <c r="A109" s="7">
        <v>2</v>
      </c>
      <c r="B109" s="7">
        <v>50</v>
      </c>
      <c r="C109" s="7">
        <v>501</v>
      </c>
      <c r="D109" s="7" t="s">
        <v>171</v>
      </c>
      <c r="E109" s="8" t="s">
        <v>172</v>
      </c>
      <c r="F109" s="9"/>
      <c r="G109" s="9"/>
      <c r="H109" s="9"/>
      <c r="I109" s="9"/>
      <c r="J109" s="9"/>
      <c r="K109" s="9"/>
      <c r="L109" s="9"/>
      <c r="M109" s="6"/>
      <c r="N109" s="9">
        <v>80.200289999999995</v>
      </c>
      <c r="O109" s="9">
        <v>72.319000000000003</v>
      </c>
      <c r="P109" s="9">
        <v>34.707000000000001</v>
      </c>
      <c r="Q109" s="9"/>
      <c r="R109" s="16"/>
      <c r="S109" s="9"/>
      <c r="T109" s="9"/>
      <c r="U109" s="9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9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</row>
    <row r="110" spans="1:170" x14ac:dyDescent="0.25">
      <c r="A110" s="7">
        <v>2</v>
      </c>
      <c r="B110" s="7">
        <v>50</v>
      </c>
      <c r="C110" s="7">
        <v>501</v>
      </c>
      <c r="D110" s="7" t="s">
        <v>173</v>
      </c>
      <c r="E110" s="8" t="s">
        <v>174</v>
      </c>
      <c r="F110" s="9"/>
      <c r="G110" s="9"/>
      <c r="H110" s="9"/>
      <c r="I110" s="9"/>
      <c r="J110" s="9"/>
      <c r="K110" s="9"/>
      <c r="L110" s="9"/>
      <c r="M110" s="6"/>
      <c r="N110" s="9">
        <v>11.953709999999999</v>
      </c>
      <c r="O110" s="9"/>
      <c r="P110" s="9"/>
      <c r="Q110" s="9"/>
      <c r="R110" s="16"/>
      <c r="S110" s="9"/>
      <c r="T110" s="9"/>
      <c r="U110" s="9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9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</row>
    <row r="111" spans="1:170" x14ac:dyDescent="0.25">
      <c r="A111" s="7">
        <v>2</v>
      </c>
      <c r="B111" s="7">
        <v>50</v>
      </c>
      <c r="C111" s="7">
        <v>502</v>
      </c>
      <c r="D111" s="7" t="s">
        <v>175</v>
      </c>
      <c r="E111" s="8" t="s">
        <v>37</v>
      </c>
      <c r="F111" s="9"/>
      <c r="G111" s="9"/>
      <c r="H111" s="9"/>
      <c r="I111" s="9"/>
      <c r="J111" s="9"/>
      <c r="K111" s="9"/>
      <c r="L111" s="9"/>
      <c r="M111" s="6"/>
      <c r="N111" s="9"/>
      <c r="O111" s="9"/>
      <c r="P111" s="9"/>
      <c r="Q111" s="9"/>
      <c r="R111" s="16"/>
      <c r="S111" s="9"/>
      <c r="T111" s="9"/>
      <c r="U111" s="9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9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</row>
    <row r="112" spans="1:170" x14ac:dyDescent="0.25">
      <c r="A112" s="7">
        <v>2</v>
      </c>
      <c r="B112" s="7">
        <v>50</v>
      </c>
      <c r="C112" s="7">
        <v>502</v>
      </c>
      <c r="D112" s="7" t="s">
        <v>176</v>
      </c>
      <c r="E112" s="8" t="s">
        <v>39</v>
      </c>
      <c r="F112" s="9"/>
      <c r="G112" s="9"/>
      <c r="H112" s="9"/>
      <c r="I112" s="9"/>
      <c r="J112" s="9"/>
      <c r="K112" s="9"/>
      <c r="L112" s="9"/>
      <c r="M112" s="6"/>
      <c r="N112" s="9"/>
      <c r="O112" s="9"/>
      <c r="P112" s="9"/>
      <c r="Q112" s="9"/>
      <c r="R112" s="16"/>
      <c r="S112" s="9"/>
      <c r="T112" s="9"/>
      <c r="U112" s="9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9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</row>
    <row r="113" spans="1:170" x14ac:dyDescent="0.25">
      <c r="A113" s="10">
        <v>2</v>
      </c>
      <c r="B113" s="10" t="s">
        <v>46</v>
      </c>
      <c r="C113" s="10"/>
      <c r="D113" s="10"/>
      <c r="E113" s="11"/>
      <c r="F113" s="12"/>
      <c r="G113" s="12"/>
      <c r="H113" s="12"/>
      <c r="I113" s="12"/>
      <c r="J113" s="12"/>
      <c r="K113" s="12"/>
      <c r="L113" s="12"/>
      <c r="M113" s="6"/>
      <c r="N113" s="12">
        <v>92.153999999999996</v>
      </c>
      <c r="O113" s="12">
        <v>72.319000000000003</v>
      </c>
      <c r="P113" s="12">
        <f>SUM(P105:P112)</f>
        <v>34.707000000000001</v>
      </c>
      <c r="Q113" s="12">
        <v>0</v>
      </c>
      <c r="R113" s="12"/>
      <c r="S113" s="12"/>
      <c r="T113" s="12"/>
      <c r="U113" s="12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</row>
    <row r="114" spans="1:170" x14ac:dyDescent="0.25">
      <c r="A114" s="7">
        <v>2</v>
      </c>
      <c r="B114" s="7">
        <v>51</v>
      </c>
      <c r="C114" s="7">
        <v>518</v>
      </c>
      <c r="D114" s="7"/>
      <c r="E114" s="8"/>
      <c r="F114" s="9"/>
      <c r="G114" s="9"/>
      <c r="H114" s="9"/>
      <c r="I114" s="9"/>
      <c r="J114" s="9"/>
      <c r="K114" s="9"/>
      <c r="L114" s="9"/>
      <c r="M114" s="6"/>
      <c r="N114" s="9"/>
      <c r="O114" s="9"/>
      <c r="P114" s="9"/>
      <c r="Q114" s="9"/>
      <c r="R114" s="16"/>
      <c r="S114" s="9"/>
      <c r="T114" s="9"/>
      <c r="U114" s="9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9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</row>
    <row r="115" spans="1:170" x14ac:dyDescent="0.25">
      <c r="A115" s="7">
        <v>2</v>
      </c>
      <c r="B115" s="7">
        <v>51</v>
      </c>
      <c r="C115" s="7">
        <v>518</v>
      </c>
      <c r="D115" s="7" t="s">
        <v>177</v>
      </c>
      <c r="E115" s="8" t="s">
        <v>178</v>
      </c>
      <c r="F115" s="9"/>
      <c r="G115" s="9"/>
      <c r="H115" s="9"/>
      <c r="I115" s="9"/>
      <c r="J115" s="9"/>
      <c r="K115" s="9"/>
      <c r="L115" s="9"/>
      <c r="M115" s="6"/>
      <c r="N115" s="9"/>
      <c r="O115" s="9"/>
      <c r="P115" s="9"/>
      <c r="Q115" s="9"/>
      <c r="R115" s="16"/>
      <c r="S115" s="9"/>
      <c r="T115" s="9"/>
      <c r="U115" s="9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9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</row>
    <row r="116" spans="1:170" x14ac:dyDescent="0.25">
      <c r="A116" s="10">
        <v>2</v>
      </c>
      <c r="B116" s="10" t="s">
        <v>87</v>
      </c>
      <c r="C116" s="10"/>
      <c r="D116" s="10"/>
      <c r="E116" s="11"/>
      <c r="F116" s="12"/>
      <c r="G116" s="12"/>
      <c r="H116" s="12"/>
      <c r="I116" s="12"/>
      <c r="J116" s="12"/>
      <c r="K116" s="12"/>
      <c r="L116" s="12"/>
      <c r="M116" s="6"/>
      <c r="N116" s="12">
        <v>0</v>
      </c>
      <c r="O116" s="12">
        <v>0</v>
      </c>
      <c r="P116" s="12">
        <v>0</v>
      </c>
      <c r="Q116" s="12">
        <v>0</v>
      </c>
      <c r="R116" s="12"/>
      <c r="S116" s="12"/>
      <c r="T116" s="12"/>
      <c r="U116" s="12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21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</row>
    <row r="117" spans="1:170" x14ac:dyDescent="0.25">
      <c r="A117" s="7">
        <v>2</v>
      </c>
      <c r="B117" s="7">
        <v>52</v>
      </c>
      <c r="C117" s="7">
        <v>521</v>
      </c>
      <c r="D117" s="7" t="s">
        <v>179</v>
      </c>
      <c r="E117" s="8" t="s">
        <v>89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16"/>
      <c r="S117" s="9"/>
      <c r="T117" s="9"/>
      <c r="U117" s="9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9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</row>
    <row r="118" spans="1:170" x14ac:dyDescent="0.25">
      <c r="A118" s="7">
        <v>2</v>
      </c>
      <c r="B118" s="7">
        <v>52</v>
      </c>
      <c r="C118" s="7">
        <v>521</v>
      </c>
      <c r="D118" s="7" t="s">
        <v>180</v>
      </c>
      <c r="E118" s="8" t="s">
        <v>91</v>
      </c>
      <c r="F118" s="9"/>
      <c r="G118" s="9"/>
      <c r="H118" s="9"/>
      <c r="I118" s="9"/>
      <c r="J118" s="9"/>
      <c r="K118" s="9"/>
      <c r="L118" s="9"/>
      <c r="M118" s="9"/>
      <c r="N118" s="9">
        <v>46.374000000000002</v>
      </c>
      <c r="O118" s="9">
        <v>40.573999999999998</v>
      </c>
      <c r="P118" s="9">
        <v>24.27</v>
      </c>
      <c r="Q118" s="9"/>
      <c r="R118" s="16"/>
      <c r="S118" s="9"/>
      <c r="T118" s="9"/>
      <c r="U118" s="9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9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</row>
    <row r="119" spans="1:170" x14ac:dyDescent="0.25">
      <c r="A119" s="7">
        <v>2</v>
      </c>
      <c r="B119" s="7">
        <v>52</v>
      </c>
      <c r="C119" s="7">
        <v>524</v>
      </c>
      <c r="D119" s="7" t="s">
        <v>181</v>
      </c>
      <c r="E119" s="8" t="s">
        <v>95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16"/>
      <c r="S119" s="9"/>
      <c r="T119" s="9"/>
      <c r="U119" s="9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9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</row>
    <row r="120" spans="1:170" x14ac:dyDescent="0.25">
      <c r="A120" s="7">
        <v>2</v>
      </c>
      <c r="B120" s="7">
        <v>52</v>
      </c>
      <c r="C120" s="7">
        <v>524</v>
      </c>
      <c r="D120" s="7" t="s">
        <v>182</v>
      </c>
      <c r="E120" s="8" t="s">
        <v>97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6"/>
      <c r="S120" s="9"/>
      <c r="T120" s="9"/>
      <c r="U120" s="9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9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</row>
    <row r="121" spans="1:170" x14ac:dyDescent="0.25">
      <c r="A121" s="7">
        <v>2</v>
      </c>
      <c r="B121" s="7">
        <v>52</v>
      </c>
      <c r="C121" s="7">
        <v>525</v>
      </c>
      <c r="D121" s="7" t="s">
        <v>183</v>
      </c>
      <c r="E121" s="8" t="s">
        <v>99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16"/>
      <c r="S121" s="9"/>
      <c r="T121" s="9"/>
      <c r="U121" s="9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9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</row>
    <row r="122" spans="1:170" x14ac:dyDescent="0.25">
      <c r="A122" s="7">
        <v>2</v>
      </c>
      <c r="B122" s="7">
        <v>52</v>
      </c>
      <c r="C122" s="7">
        <v>527</v>
      </c>
      <c r="D122" s="7" t="s">
        <v>184</v>
      </c>
      <c r="E122" s="8" t="s">
        <v>185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16"/>
      <c r="S122" s="9"/>
      <c r="T122" s="9"/>
      <c r="U122" s="9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9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</row>
    <row r="123" spans="1:170" x14ac:dyDescent="0.25">
      <c r="A123" s="10">
        <v>2</v>
      </c>
      <c r="B123" s="10" t="s">
        <v>105</v>
      </c>
      <c r="C123" s="10"/>
      <c r="D123" s="10"/>
      <c r="E123" s="11"/>
      <c r="F123" s="12"/>
      <c r="G123" s="12"/>
      <c r="H123" s="12"/>
      <c r="I123" s="12"/>
      <c r="J123" s="12"/>
      <c r="K123" s="12"/>
      <c r="L123" s="12"/>
      <c r="M123" s="12"/>
      <c r="N123" s="12">
        <v>46.374000000000002</v>
      </c>
      <c r="O123" s="12">
        <v>40.573999999999998</v>
      </c>
      <c r="P123" s="12">
        <f>SUM(P117:P122)</f>
        <v>24.27</v>
      </c>
      <c r="Q123" s="12">
        <v>0</v>
      </c>
      <c r="R123" s="12"/>
      <c r="S123" s="12"/>
      <c r="T123" s="12"/>
      <c r="U123" s="12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21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</row>
    <row r="124" spans="1:170" x14ac:dyDescent="0.25">
      <c r="A124" s="7">
        <v>2</v>
      </c>
      <c r="B124" s="7">
        <v>55</v>
      </c>
      <c r="C124" s="7">
        <v>558</v>
      </c>
      <c r="D124" s="7" t="s">
        <v>186</v>
      </c>
      <c r="E124" s="8" t="s">
        <v>114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16"/>
      <c r="S124" s="9"/>
      <c r="T124" s="9"/>
      <c r="U124" s="9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9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</row>
    <row r="125" spans="1:170" x14ac:dyDescent="0.25">
      <c r="A125" s="7">
        <v>2</v>
      </c>
      <c r="B125" s="7">
        <v>55</v>
      </c>
      <c r="C125" s="7">
        <v>558</v>
      </c>
      <c r="D125" s="7" t="s">
        <v>187</v>
      </c>
      <c r="E125" s="8" t="s">
        <v>116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6"/>
      <c r="S125" s="9"/>
      <c r="T125" s="9"/>
      <c r="U125" s="9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9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</row>
    <row r="126" spans="1:170" x14ac:dyDescent="0.25">
      <c r="A126" s="10">
        <v>2</v>
      </c>
      <c r="B126" s="10" t="s">
        <v>119</v>
      </c>
      <c r="C126" s="10"/>
      <c r="D126" s="10"/>
      <c r="E126" s="11"/>
      <c r="F126" s="12"/>
      <c r="G126" s="12"/>
      <c r="H126" s="12"/>
      <c r="I126" s="12"/>
      <c r="J126" s="12"/>
      <c r="K126" s="12"/>
      <c r="L126" s="12"/>
      <c r="M126" s="12"/>
      <c r="N126" s="12">
        <v>0</v>
      </c>
      <c r="O126" s="12">
        <v>0</v>
      </c>
      <c r="P126" s="12">
        <f>SUM(P124:P125)</f>
        <v>0</v>
      </c>
      <c r="Q126" s="12">
        <v>0</v>
      </c>
      <c r="R126" s="12"/>
      <c r="S126" s="12"/>
      <c r="T126" s="12"/>
      <c r="U126" s="12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21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</row>
    <row r="127" spans="1:170" x14ac:dyDescent="0.25">
      <c r="A127" s="7">
        <v>2</v>
      </c>
      <c r="B127" s="7">
        <v>60</v>
      </c>
      <c r="C127" s="7">
        <v>601</v>
      </c>
      <c r="D127" s="7" t="s">
        <v>188</v>
      </c>
      <c r="E127" s="8" t="s">
        <v>189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16"/>
      <c r="S127" s="9"/>
      <c r="T127" s="9"/>
      <c r="U127" s="9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9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</row>
    <row r="128" spans="1:170" x14ac:dyDescent="0.25">
      <c r="A128" s="7">
        <v>2</v>
      </c>
      <c r="B128" s="7">
        <v>60</v>
      </c>
      <c r="C128" s="7">
        <v>602</v>
      </c>
      <c r="D128" s="7" t="s">
        <v>190</v>
      </c>
      <c r="E128" s="8" t="s">
        <v>191</v>
      </c>
      <c r="F128" s="9"/>
      <c r="G128" s="9"/>
      <c r="H128" s="9"/>
      <c r="I128" s="9"/>
      <c r="J128" s="9"/>
      <c r="K128" s="9"/>
      <c r="L128" s="9"/>
      <c r="M128" s="9"/>
      <c r="N128" s="9">
        <v>1.383</v>
      </c>
      <c r="O128" s="9">
        <v>0.68</v>
      </c>
      <c r="P128" s="9">
        <v>1.232</v>
      </c>
      <c r="Q128" s="9"/>
      <c r="R128" s="16"/>
      <c r="S128" s="9"/>
      <c r="T128" s="9"/>
      <c r="U128" s="9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9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</row>
    <row r="129" spans="1:170" x14ac:dyDescent="0.25">
      <c r="A129" s="7">
        <v>2</v>
      </c>
      <c r="B129" s="7">
        <v>60</v>
      </c>
      <c r="C129" s="7">
        <v>602</v>
      </c>
      <c r="D129" s="7" t="s">
        <v>192</v>
      </c>
      <c r="E129" s="8" t="s">
        <v>193</v>
      </c>
      <c r="F129" s="9"/>
      <c r="G129" s="9"/>
      <c r="H129" s="9"/>
      <c r="I129" s="9"/>
      <c r="J129" s="9"/>
      <c r="K129" s="9"/>
      <c r="L129" s="9"/>
      <c r="M129" s="9"/>
      <c r="N129" s="9">
        <v>137.14500000000001</v>
      </c>
      <c r="O129" s="9">
        <v>112.21299999999999</v>
      </c>
      <c r="P129" s="9">
        <v>59.896999999999998</v>
      </c>
      <c r="Q129" s="9"/>
      <c r="R129" s="16"/>
      <c r="S129" s="9"/>
      <c r="T129" s="9"/>
      <c r="U129" s="9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9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</row>
    <row r="130" spans="1:170" x14ac:dyDescent="0.25">
      <c r="A130" s="7">
        <v>2</v>
      </c>
      <c r="B130" s="7">
        <v>60</v>
      </c>
      <c r="C130" s="7">
        <v>603</v>
      </c>
      <c r="D130" s="7"/>
      <c r="E130" s="8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6"/>
      <c r="S130" s="9"/>
      <c r="T130" s="9"/>
      <c r="U130" s="9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9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</row>
    <row r="131" spans="1:170" x14ac:dyDescent="0.25">
      <c r="A131" s="7">
        <v>2</v>
      </c>
      <c r="B131" s="7">
        <v>60</v>
      </c>
      <c r="C131" s="7">
        <v>603</v>
      </c>
      <c r="D131" s="7" t="s">
        <v>194</v>
      </c>
      <c r="E131" s="8" t="s">
        <v>195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16"/>
      <c r="S131" s="9"/>
      <c r="T131" s="9"/>
      <c r="U131" s="9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9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</row>
    <row r="132" spans="1:170" x14ac:dyDescent="0.25">
      <c r="A132" s="10">
        <v>2</v>
      </c>
      <c r="B132" s="10" t="s">
        <v>142</v>
      </c>
      <c r="C132" s="10"/>
      <c r="D132" s="10"/>
      <c r="E132" s="11"/>
      <c r="F132" s="12"/>
      <c r="G132" s="12"/>
      <c r="H132" s="12"/>
      <c r="I132" s="12"/>
      <c r="J132" s="12"/>
      <c r="K132" s="12"/>
      <c r="L132" s="12"/>
      <c r="M132" s="12"/>
      <c r="N132" s="12">
        <v>138.52799999999999</v>
      </c>
      <c r="O132" s="12">
        <v>112.893</v>
      </c>
      <c r="P132" s="12">
        <f>SUM(P127:P131)</f>
        <v>61.128999999999998</v>
      </c>
      <c r="Q132" s="12">
        <v>0</v>
      </c>
      <c r="R132" s="12"/>
      <c r="S132" s="12"/>
      <c r="T132" s="12"/>
      <c r="U132" s="12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21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</row>
    <row r="133" spans="1:170" x14ac:dyDescent="0.25">
      <c r="A133" s="7">
        <v>2</v>
      </c>
      <c r="B133" s="7">
        <v>64</v>
      </c>
      <c r="C133" s="7">
        <v>648</v>
      </c>
      <c r="D133" s="7"/>
      <c r="E133" s="8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16"/>
      <c r="S133" s="9"/>
      <c r="T133" s="9"/>
      <c r="U133" s="9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9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</row>
    <row r="134" spans="1:170" x14ac:dyDescent="0.25">
      <c r="A134" s="7">
        <v>2</v>
      </c>
      <c r="B134" s="7">
        <v>64</v>
      </c>
      <c r="C134" s="7">
        <v>649</v>
      </c>
      <c r="D134" s="7"/>
      <c r="E134" s="8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16"/>
      <c r="S134" s="9"/>
      <c r="T134" s="9"/>
      <c r="U134" s="9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9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</row>
    <row r="135" spans="1:170" x14ac:dyDescent="0.25">
      <c r="A135" s="10">
        <v>2</v>
      </c>
      <c r="B135" s="10" t="s">
        <v>158</v>
      </c>
      <c r="C135" s="10"/>
      <c r="D135" s="10"/>
      <c r="E135" s="11"/>
      <c r="F135" s="12"/>
      <c r="G135" s="12"/>
      <c r="H135" s="12"/>
      <c r="I135" s="12"/>
      <c r="J135" s="12"/>
      <c r="K135" s="12"/>
      <c r="L135" s="12"/>
      <c r="M135" s="12"/>
      <c r="N135" s="12">
        <v>0</v>
      </c>
      <c r="O135" s="12">
        <v>0</v>
      </c>
      <c r="P135" s="12">
        <v>0</v>
      </c>
      <c r="Q135" s="12">
        <v>0</v>
      </c>
      <c r="R135" s="12"/>
      <c r="S135" s="12"/>
      <c r="T135" s="12"/>
      <c r="U135" s="12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</row>
    <row r="136" spans="1:170" x14ac:dyDescent="0.25">
      <c r="A136" s="10">
        <v>2</v>
      </c>
      <c r="B136" s="10"/>
      <c r="C136" s="10"/>
      <c r="D136" s="10"/>
      <c r="E136" s="11"/>
      <c r="F136" s="12"/>
      <c r="G136" s="12"/>
      <c r="H136" s="12"/>
      <c r="I136" s="12"/>
      <c r="J136" s="12"/>
      <c r="K136" s="12"/>
      <c r="L136" s="12"/>
      <c r="M136" s="12"/>
      <c r="N136" s="12">
        <v>138.52799999999999</v>
      </c>
      <c r="O136" s="12">
        <v>112.893</v>
      </c>
      <c r="P136" s="12">
        <f>P132+P135</f>
        <v>61.128999999999998</v>
      </c>
      <c r="Q136" s="12">
        <v>0</v>
      </c>
      <c r="R136" s="12"/>
      <c r="S136" s="12"/>
      <c r="T136" s="12"/>
      <c r="U136" s="12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21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</row>
    <row r="137" spans="1:170" x14ac:dyDescent="0.25">
      <c r="A137" s="10">
        <v>2</v>
      </c>
      <c r="B137" s="10"/>
      <c r="C137" s="10"/>
      <c r="D137" s="10"/>
      <c r="E137" s="11"/>
      <c r="F137" s="12"/>
      <c r="G137" s="12"/>
      <c r="H137" s="12"/>
      <c r="I137" s="12"/>
      <c r="J137" s="12"/>
      <c r="K137" s="12"/>
      <c r="L137" s="12"/>
      <c r="M137" s="12"/>
      <c r="N137" s="12">
        <v>138.52799999999999</v>
      </c>
      <c r="O137" s="12">
        <v>112.893</v>
      </c>
      <c r="P137" s="12">
        <f>P113+P116+P123+P126</f>
        <v>58.977000000000004</v>
      </c>
      <c r="Q137" s="12">
        <v>0</v>
      </c>
      <c r="R137" s="12"/>
      <c r="S137" s="12"/>
      <c r="T137" s="12"/>
      <c r="U137" s="12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21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</row>
    <row r="138" spans="1:170" ht="16.5" thickBot="1" x14ac:dyDescent="0.3">
      <c r="A138" s="10">
        <v>2</v>
      </c>
      <c r="B138" s="10"/>
      <c r="C138" s="10"/>
      <c r="D138" s="31"/>
      <c r="E138" s="32"/>
      <c r="F138" s="24"/>
      <c r="G138" s="24"/>
      <c r="H138" s="24"/>
      <c r="I138" s="24"/>
      <c r="J138" s="24"/>
      <c r="K138" s="24"/>
      <c r="L138" s="24"/>
      <c r="M138" s="24"/>
      <c r="N138" s="24">
        <v>0</v>
      </c>
      <c r="O138" s="24">
        <v>0</v>
      </c>
      <c r="P138" s="24">
        <f>P136-P137</f>
        <v>2.1519999999999939</v>
      </c>
      <c r="Q138" s="24">
        <v>0</v>
      </c>
      <c r="R138" s="12"/>
      <c r="S138" s="12"/>
      <c r="T138" s="12"/>
      <c r="U138" s="12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21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</row>
    <row r="139" spans="1:170" ht="16.5" thickBot="1" x14ac:dyDescent="0.3">
      <c r="D139" s="60" t="s">
        <v>200</v>
      </c>
      <c r="E139" s="61"/>
      <c r="F139" s="62"/>
      <c r="G139" s="62"/>
      <c r="H139" s="62"/>
      <c r="I139" s="62"/>
      <c r="J139" s="62"/>
      <c r="K139" s="62"/>
      <c r="L139" s="62"/>
      <c r="M139" s="62"/>
      <c r="N139" s="63">
        <v>2025</v>
      </c>
      <c r="O139" s="63">
        <v>2026</v>
      </c>
      <c r="P139" s="63">
        <v>2027</v>
      </c>
      <c r="Q139" s="64">
        <v>2028</v>
      </c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</row>
    <row r="140" spans="1:170" x14ac:dyDescent="0.25">
      <c r="D140" s="57"/>
      <c r="E140" s="58" t="s">
        <v>221</v>
      </c>
      <c r="F140" s="59"/>
      <c r="G140" s="59"/>
      <c r="H140" s="59"/>
      <c r="I140" s="59"/>
      <c r="J140" s="59"/>
      <c r="K140" s="59"/>
      <c r="L140" s="59"/>
      <c r="M140" s="59"/>
      <c r="N140" s="59"/>
      <c r="O140" s="59">
        <v>80</v>
      </c>
      <c r="P140" s="59">
        <v>100</v>
      </c>
      <c r="Q140" s="59">
        <v>0</v>
      </c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</row>
    <row r="141" spans="1:170" ht="31.5" x14ac:dyDescent="0.25">
      <c r="D141" s="36"/>
      <c r="E141" s="37" t="s">
        <v>214</v>
      </c>
      <c r="F141" s="35"/>
      <c r="G141" s="35"/>
      <c r="H141" s="35"/>
      <c r="I141" s="35"/>
      <c r="J141" s="35"/>
      <c r="K141" s="35"/>
      <c r="L141" s="35"/>
      <c r="M141" s="35"/>
      <c r="N141" s="35">
        <v>130</v>
      </c>
      <c r="O141" s="35"/>
      <c r="P141" s="35">
        <v>0</v>
      </c>
      <c r="Q141" s="35">
        <v>0</v>
      </c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</row>
    <row r="142" spans="1:170" x14ac:dyDescent="0.25">
      <c r="D142" s="36"/>
      <c r="E142" s="38" t="s">
        <v>220</v>
      </c>
      <c r="F142" s="35"/>
      <c r="G142" s="35"/>
      <c r="H142" s="35"/>
      <c r="I142" s="35"/>
      <c r="J142" s="35"/>
      <c r="K142" s="35"/>
      <c r="L142" s="35"/>
      <c r="M142" s="35"/>
      <c r="N142" s="35">
        <v>320</v>
      </c>
      <c r="O142" s="35"/>
      <c r="P142" s="35">
        <v>0</v>
      </c>
      <c r="Q142" s="35">
        <v>0</v>
      </c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</row>
    <row r="143" spans="1:170" x14ac:dyDescent="0.25">
      <c r="D143" s="36"/>
      <c r="E143" s="38" t="s">
        <v>230</v>
      </c>
      <c r="F143" s="35"/>
      <c r="G143" s="35"/>
      <c r="H143" s="35"/>
      <c r="I143" s="35"/>
      <c r="J143" s="35"/>
      <c r="K143" s="35"/>
      <c r="L143" s="35"/>
      <c r="M143" s="35"/>
      <c r="N143" s="35">
        <v>150</v>
      </c>
      <c r="O143" s="35"/>
      <c r="P143" s="35">
        <v>0</v>
      </c>
      <c r="Q143" s="35">
        <v>0</v>
      </c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</row>
    <row r="144" spans="1:170" x14ac:dyDescent="0.25">
      <c r="D144" s="36"/>
      <c r="E144" s="34" t="s">
        <v>201</v>
      </c>
      <c r="F144" s="35"/>
      <c r="G144" s="35"/>
      <c r="H144" s="35"/>
      <c r="I144" s="35"/>
      <c r="J144" s="35"/>
      <c r="K144" s="35"/>
      <c r="L144" s="35"/>
      <c r="M144" s="35"/>
      <c r="N144" s="35">
        <v>200</v>
      </c>
      <c r="O144" s="35">
        <v>400</v>
      </c>
      <c r="P144" s="35">
        <v>0</v>
      </c>
      <c r="Q144" s="35">
        <v>0</v>
      </c>
      <c r="S144" s="1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</row>
    <row r="145" spans="4:170" x14ac:dyDescent="0.25">
      <c r="D145" s="36"/>
      <c r="E145" s="38" t="s">
        <v>203</v>
      </c>
      <c r="F145" s="35"/>
      <c r="G145" s="35"/>
      <c r="H145" s="35"/>
      <c r="I145" s="35"/>
      <c r="J145" s="35"/>
      <c r="K145" s="35"/>
      <c r="L145" s="35"/>
      <c r="M145" s="35"/>
      <c r="N145" s="35">
        <v>50</v>
      </c>
      <c r="O145" s="35"/>
      <c r="P145" s="35">
        <v>30</v>
      </c>
      <c r="Q145" s="35">
        <v>50</v>
      </c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</row>
    <row r="146" spans="4:170" x14ac:dyDescent="0.25">
      <c r="D146" s="36"/>
      <c r="E146" s="38" t="s">
        <v>204</v>
      </c>
      <c r="F146" s="35"/>
      <c r="G146" s="35"/>
      <c r="H146" s="35"/>
      <c r="I146" s="35"/>
      <c r="J146" s="35"/>
      <c r="K146" s="35"/>
      <c r="L146" s="35"/>
      <c r="M146" s="35"/>
      <c r="N146" s="35">
        <v>30</v>
      </c>
      <c r="O146" s="35">
        <v>40</v>
      </c>
      <c r="P146" s="35">
        <v>20</v>
      </c>
      <c r="Q146" s="35">
        <v>30</v>
      </c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</row>
    <row r="147" spans="4:170" x14ac:dyDescent="0.25">
      <c r="D147" s="36"/>
      <c r="E147" s="38" t="s">
        <v>211</v>
      </c>
      <c r="F147" s="35"/>
      <c r="G147" s="35"/>
      <c r="H147" s="35"/>
      <c r="I147" s="35"/>
      <c r="J147" s="35"/>
      <c r="K147" s="35"/>
      <c r="L147" s="35"/>
      <c r="M147" s="35"/>
      <c r="N147" s="35">
        <v>40</v>
      </c>
      <c r="O147" s="35">
        <v>30</v>
      </c>
      <c r="P147" s="35">
        <v>0</v>
      </c>
      <c r="Q147" s="35">
        <v>40</v>
      </c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</row>
    <row r="148" spans="4:170" x14ac:dyDescent="0.25">
      <c r="D148" s="36"/>
      <c r="E148" s="34" t="s">
        <v>215</v>
      </c>
      <c r="F148" s="35"/>
      <c r="G148" s="35"/>
      <c r="H148" s="35"/>
      <c r="I148" s="35"/>
      <c r="J148" s="35"/>
      <c r="K148" s="35"/>
      <c r="L148" s="35"/>
      <c r="M148" s="35"/>
      <c r="N148" s="35">
        <v>16</v>
      </c>
      <c r="O148" s="35"/>
      <c r="P148" s="35">
        <v>0</v>
      </c>
      <c r="Q148" s="35">
        <v>0</v>
      </c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</row>
    <row r="149" spans="4:170" x14ac:dyDescent="0.25">
      <c r="D149" s="36"/>
      <c r="E149" s="34" t="s">
        <v>216</v>
      </c>
      <c r="F149" s="35"/>
      <c r="G149" s="35"/>
      <c r="H149" s="35"/>
      <c r="I149" s="35"/>
      <c r="J149" s="35"/>
      <c r="K149" s="35"/>
      <c r="L149" s="35"/>
      <c r="M149" s="35"/>
      <c r="N149" s="35">
        <v>19</v>
      </c>
      <c r="O149" s="35"/>
      <c r="P149" s="35">
        <v>0</v>
      </c>
      <c r="Q149" s="35">
        <v>0</v>
      </c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</row>
    <row r="150" spans="4:170" ht="31.5" x14ac:dyDescent="0.25">
      <c r="D150" s="36"/>
      <c r="E150" s="37" t="s">
        <v>219</v>
      </c>
      <c r="F150" s="35"/>
      <c r="G150" s="35"/>
      <c r="H150" s="35"/>
      <c r="I150" s="35"/>
      <c r="J150" s="35"/>
      <c r="K150" s="35"/>
      <c r="L150" s="35"/>
      <c r="M150" s="35"/>
      <c r="N150" s="35">
        <v>30</v>
      </c>
      <c r="O150" s="35"/>
      <c r="P150" s="35">
        <v>0</v>
      </c>
      <c r="Q150" s="35">
        <v>0</v>
      </c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</row>
    <row r="151" spans="4:170" x14ac:dyDescent="0.25">
      <c r="D151" s="36"/>
      <c r="E151" s="34" t="s">
        <v>222</v>
      </c>
      <c r="F151" s="35"/>
      <c r="G151" s="35"/>
      <c r="H151" s="35"/>
      <c r="I151" s="35"/>
      <c r="J151" s="35"/>
      <c r="K151" s="35"/>
      <c r="L151" s="35"/>
      <c r="M151" s="35"/>
      <c r="P151" s="35">
        <v>500</v>
      </c>
      <c r="Q151" s="35">
        <v>500</v>
      </c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</row>
    <row r="152" spans="4:170" x14ac:dyDescent="0.25">
      <c r="D152" s="36"/>
      <c r="E152" s="34"/>
      <c r="F152" s="35"/>
      <c r="G152" s="35"/>
      <c r="H152" s="35"/>
      <c r="I152" s="35"/>
      <c r="J152" s="35"/>
      <c r="K152" s="35"/>
      <c r="L152" s="35"/>
      <c r="M152" s="35"/>
      <c r="N152" s="35">
        <f>SUM(N141:N150)</f>
        <v>985</v>
      </c>
      <c r="O152" s="35">
        <f>SUM(O140:O150)</f>
        <v>550</v>
      </c>
      <c r="P152" s="35">
        <f>SUM(P140:P151)</f>
        <v>650</v>
      </c>
      <c r="Q152" s="35">
        <f>SUM(Q141:Q151)</f>
        <v>620</v>
      </c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</row>
    <row r="153" spans="4:170" x14ac:dyDescent="0.25">
      <c r="D153" s="30" t="s">
        <v>205</v>
      </c>
      <c r="P153" s="3">
        <v>0</v>
      </c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</row>
    <row r="154" spans="4:170" x14ac:dyDescent="0.25">
      <c r="D154" s="33" t="s">
        <v>206</v>
      </c>
      <c r="E154" s="34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</row>
    <row r="155" spans="4:170" x14ac:dyDescent="0.25">
      <c r="D155" s="39" t="s">
        <v>208</v>
      </c>
      <c r="E155" s="38" t="s">
        <v>212</v>
      </c>
      <c r="F155" s="35"/>
      <c r="G155" s="35"/>
      <c r="H155" s="35"/>
      <c r="I155" s="35"/>
      <c r="J155" s="35"/>
      <c r="K155" s="35"/>
      <c r="L155" s="35"/>
      <c r="M155" s="35"/>
      <c r="N155" s="35">
        <v>15</v>
      </c>
      <c r="O155" s="35">
        <v>20</v>
      </c>
      <c r="P155" s="35">
        <v>20</v>
      </c>
      <c r="Q155" s="35">
        <v>20</v>
      </c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</row>
    <row r="156" spans="4:170" x14ac:dyDescent="0.25">
      <c r="D156" s="39" t="s">
        <v>209</v>
      </c>
      <c r="E156" s="38" t="s">
        <v>212</v>
      </c>
      <c r="F156" s="35"/>
      <c r="G156" s="35"/>
      <c r="H156" s="35"/>
      <c r="I156" s="35"/>
      <c r="J156" s="35"/>
      <c r="K156" s="35"/>
      <c r="L156" s="35"/>
      <c r="M156" s="35"/>
      <c r="N156" s="35">
        <v>15</v>
      </c>
      <c r="O156" s="35">
        <v>20</v>
      </c>
      <c r="P156" s="35">
        <v>20</v>
      </c>
      <c r="Q156" s="35">
        <v>20</v>
      </c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</row>
    <row r="157" spans="4:170" x14ac:dyDescent="0.25">
      <c r="D157" s="39" t="s">
        <v>210</v>
      </c>
      <c r="E157" s="38" t="s">
        <v>213</v>
      </c>
      <c r="F157" s="35"/>
      <c r="G157" s="35"/>
      <c r="H157" s="35"/>
      <c r="I157" s="35"/>
      <c r="J157" s="35"/>
      <c r="K157" s="35"/>
      <c r="L157" s="35"/>
      <c r="M157" s="35"/>
      <c r="N157" s="35">
        <v>30</v>
      </c>
      <c r="O157" s="35">
        <v>45</v>
      </c>
      <c r="P157" s="35">
        <v>40</v>
      </c>
      <c r="Q157" s="35">
        <v>40</v>
      </c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</row>
    <row r="158" spans="4:170" x14ac:dyDescent="0.25">
      <c r="D158" s="33"/>
      <c r="E158" s="34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</row>
    <row r="159" spans="4:170" ht="31.5" x14ac:dyDescent="0.25">
      <c r="D159" s="33" t="s">
        <v>207</v>
      </c>
      <c r="E159" s="37" t="s">
        <v>217</v>
      </c>
      <c r="F159" s="35"/>
      <c r="G159" s="35"/>
      <c r="H159" s="35"/>
      <c r="I159" s="35"/>
      <c r="J159" s="35"/>
      <c r="K159" s="35"/>
      <c r="L159" s="35"/>
      <c r="M159" s="35"/>
      <c r="N159" s="35">
        <v>200</v>
      </c>
      <c r="O159" s="35">
        <v>200</v>
      </c>
      <c r="P159" s="35">
        <v>150</v>
      </c>
      <c r="Q159" s="35">
        <v>150</v>
      </c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</row>
    <row r="160" spans="4:170" x14ac:dyDescent="0.25">
      <c r="D160" s="36"/>
      <c r="E160" s="38" t="s">
        <v>225</v>
      </c>
      <c r="F160" s="35"/>
      <c r="G160" s="35"/>
      <c r="H160" s="35"/>
      <c r="I160" s="35"/>
      <c r="J160" s="35"/>
      <c r="K160" s="35"/>
      <c r="L160" s="35"/>
      <c r="M160" s="35"/>
      <c r="N160" s="35">
        <v>39</v>
      </c>
      <c r="O160" s="35">
        <v>40</v>
      </c>
      <c r="P160" s="35">
        <v>40</v>
      </c>
      <c r="Q160" s="35">
        <v>45</v>
      </c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</row>
    <row r="161" spans="4:170" x14ac:dyDescent="0.25">
      <c r="D161" s="36"/>
      <c r="E161" s="38" t="s">
        <v>228</v>
      </c>
      <c r="F161" s="35"/>
      <c r="G161" s="35"/>
      <c r="H161" s="35"/>
      <c r="I161" s="35"/>
      <c r="J161" s="35"/>
      <c r="K161" s="35"/>
      <c r="L161" s="35"/>
      <c r="M161" s="35"/>
      <c r="N161" s="35">
        <v>50</v>
      </c>
      <c r="O161" s="35">
        <v>50</v>
      </c>
      <c r="P161" s="35">
        <v>50</v>
      </c>
      <c r="Q161" s="35">
        <v>50</v>
      </c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</row>
    <row r="162" spans="4:170" x14ac:dyDescent="0.25">
      <c r="D162" s="36"/>
      <c r="E162" s="38" t="s">
        <v>224</v>
      </c>
      <c r="F162" s="35"/>
      <c r="G162" s="35"/>
      <c r="H162" s="35"/>
      <c r="I162" s="35"/>
      <c r="J162" s="35"/>
      <c r="K162" s="35"/>
      <c r="L162" s="35"/>
      <c r="M162" s="35"/>
      <c r="N162" s="35">
        <v>80</v>
      </c>
      <c r="O162" s="35">
        <v>120</v>
      </c>
      <c r="P162" s="35">
        <v>120</v>
      </c>
      <c r="Q162" s="35">
        <v>120</v>
      </c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</row>
    <row r="163" spans="4:170" ht="16.5" thickBot="1" x14ac:dyDescent="0.3">
      <c r="D163" s="42"/>
      <c r="E163" s="43"/>
      <c r="F163" s="44"/>
      <c r="G163" s="44"/>
      <c r="H163" s="44"/>
      <c r="I163" s="44"/>
      <c r="J163" s="44"/>
      <c r="K163" s="44"/>
      <c r="L163" s="44"/>
      <c r="M163" s="44"/>
      <c r="N163" s="45">
        <f>SUM(N155:N162)</f>
        <v>429</v>
      </c>
      <c r="O163" s="45">
        <f>SUM(O159:O162)</f>
        <v>410</v>
      </c>
      <c r="P163" s="45">
        <f>SUM(P159:P162)</f>
        <v>360</v>
      </c>
      <c r="Q163" s="45">
        <f>SUM(Q159:Q162)</f>
        <v>365</v>
      </c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</row>
    <row r="164" spans="4:170" x14ac:dyDescent="0.25">
      <c r="D164" s="46"/>
      <c r="E164" s="47" t="s">
        <v>226</v>
      </c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9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</row>
    <row r="165" spans="4:170" x14ac:dyDescent="0.25">
      <c r="D165" s="50"/>
      <c r="E165" s="41" t="s">
        <v>227</v>
      </c>
      <c r="F165" s="40"/>
      <c r="G165" s="40"/>
      <c r="H165" s="40"/>
      <c r="I165" s="40"/>
      <c r="J165" s="40"/>
      <c r="K165" s="40"/>
      <c r="L165" s="40"/>
      <c r="M165" s="40"/>
      <c r="N165" s="40">
        <v>0</v>
      </c>
      <c r="O165" s="40">
        <v>45</v>
      </c>
      <c r="P165" s="40">
        <v>300</v>
      </c>
      <c r="Q165" s="51">
        <v>200</v>
      </c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</row>
    <row r="166" spans="4:170" x14ac:dyDescent="0.25">
      <c r="D166" s="50"/>
      <c r="E166" s="41" t="s">
        <v>223</v>
      </c>
      <c r="F166" s="40"/>
      <c r="G166" s="40"/>
      <c r="H166" s="40"/>
      <c r="I166" s="40"/>
      <c r="J166" s="40"/>
      <c r="K166" s="40"/>
      <c r="L166" s="40"/>
      <c r="M166" s="40"/>
      <c r="N166" s="40">
        <v>180</v>
      </c>
      <c r="O166" s="40">
        <v>99</v>
      </c>
      <c r="P166" s="40">
        <v>99</v>
      </c>
      <c r="Q166" s="51">
        <v>0</v>
      </c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</row>
    <row r="167" spans="4:170" x14ac:dyDescent="0.25">
      <c r="D167" s="50"/>
      <c r="E167" s="41" t="s">
        <v>218</v>
      </c>
      <c r="F167" s="40"/>
      <c r="G167" s="40"/>
      <c r="H167" s="40"/>
      <c r="I167" s="40"/>
      <c r="J167" s="40"/>
      <c r="K167" s="40"/>
      <c r="L167" s="40"/>
      <c r="M167" s="40"/>
      <c r="N167" s="40">
        <v>190</v>
      </c>
      <c r="O167" s="40">
        <v>99</v>
      </c>
      <c r="P167" s="40">
        <v>0</v>
      </c>
      <c r="Q167" s="51">
        <v>0</v>
      </c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</row>
    <row r="168" spans="4:170" x14ac:dyDescent="0.25">
      <c r="D168" s="50"/>
      <c r="E168" s="41"/>
      <c r="F168" s="40"/>
      <c r="G168" s="40"/>
      <c r="H168" s="40"/>
      <c r="I168" s="40"/>
      <c r="J168" s="40"/>
      <c r="K168" s="40"/>
      <c r="L168" s="40"/>
      <c r="M168" s="40"/>
      <c r="N168" s="40">
        <f>SUM(N165:N167)</f>
        <v>370</v>
      </c>
      <c r="O168" s="40">
        <f>SUM(O165:O167)</f>
        <v>243</v>
      </c>
      <c r="P168" s="40">
        <v>399</v>
      </c>
      <c r="Q168" s="51">
        <v>299</v>
      </c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</row>
    <row r="169" spans="4:170" ht="16.5" thickBot="1" x14ac:dyDescent="0.3">
      <c r="D169" s="52"/>
      <c r="E169" s="53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5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</row>
    <row r="170" spans="4:170" x14ac:dyDescent="0.25"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</row>
    <row r="171" spans="4:170" x14ac:dyDescent="0.25"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</row>
    <row r="172" spans="4:170" x14ac:dyDescent="0.25"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</row>
    <row r="173" spans="4:170" x14ac:dyDescent="0.25"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</row>
    <row r="174" spans="4:170" x14ac:dyDescent="0.25"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</row>
    <row r="175" spans="4:170" x14ac:dyDescent="0.25"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</row>
    <row r="176" spans="4:170" x14ac:dyDescent="0.25"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</row>
    <row r="177" spans="22:170" x14ac:dyDescent="0.25"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</row>
    <row r="178" spans="22:170" x14ac:dyDescent="0.25"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</row>
    <row r="179" spans="22:170" x14ac:dyDescent="0.25"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</row>
    <row r="180" spans="22:170" x14ac:dyDescent="0.25"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</row>
    <row r="181" spans="22:170" x14ac:dyDescent="0.25"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</row>
    <row r="182" spans="22:170" x14ac:dyDescent="0.25"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</row>
    <row r="183" spans="22:170" x14ac:dyDescent="0.25"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</row>
    <row r="184" spans="22:170" x14ac:dyDescent="0.25"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</row>
    <row r="185" spans="22:170" x14ac:dyDescent="0.25"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</row>
    <row r="186" spans="22:170" x14ac:dyDescent="0.25"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</row>
    <row r="187" spans="22:170" x14ac:dyDescent="0.25"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</row>
    <row r="188" spans="22:170" x14ac:dyDescent="0.25"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</row>
    <row r="189" spans="22:170" x14ac:dyDescent="0.25"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</row>
    <row r="190" spans="22:170" x14ac:dyDescent="0.25"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</row>
    <row r="191" spans="22:170" x14ac:dyDescent="0.25"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</row>
    <row r="192" spans="22:170" x14ac:dyDescent="0.25"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</row>
    <row r="193" spans="23:170" x14ac:dyDescent="0.25"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</row>
    <row r="194" spans="23:170" x14ac:dyDescent="0.25"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</row>
    <row r="195" spans="23:170" x14ac:dyDescent="0.25"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</row>
    <row r="196" spans="23:170" x14ac:dyDescent="0.25"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</row>
    <row r="197" spans="23:170" x14ac:dyDescent="0.25"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</row>
    <row r="198" spans="23:170" x14ac:dyDescent="0.25"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</row>
    <row r="199" spans="23:170" x14ac:dyDescent="0.25"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</row>
    <row r="200" spans="23:170" x14ac:dyDescent="0.25"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</row>
    <row r="201" spans="23:170" x14ac:dyDescent="0.25"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</row>
    <row r="202" spans="23:170" x14ac:dyDescent="0.25"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</row>
    <row r="203" spans="23:170" x14ac:dyDescent="0.25"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</row>
    <row r="204" spans="23:170" x14ac:dyDescent="0.25"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</row>
    <row r="205" spans="23:170" x14ac:dyDescent="0.25"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</row>
    <row r="206" spans="23:170" x14ac:dyDescent="0.25"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</row>
    <row r="207" spans="23:170" x14ac:dyDescent="0.25"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</row>
    <row r="208" spans="23:170" x14ac:dyDescent="0.25"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</row>
    <row r="209" spans="23:170" x14ac:dyDescent="0.25"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</row>
    <row r="210" spans="23:170" x14ac:dyDescent="0.25"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</row>
    <row r="211" spans="23:170" x14ac:dyDescent="0.25"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</row>
    <row r="212" spans="23:170" x14ac:dyDescent="0.25"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</row>
    <row r="213" spans="23:170" x14ac:dyDescent="0.25"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</row>
    <row r="214" spans="23:170" x14ac:dyDescent="0.25"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</row>
    <row r="215" spans="23:170" x14ac:dyDescent="0.25"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</row>
    <row r="216" spans="23:170" x14ac:dyDescent="0.25"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</row>
    <row r="217" spans="23:170" x14ac:dyDescent="0.25"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</row>
    <row r="218" spans="23:170" x14ac:dyDescent="0.25"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</row>
    <row r="219" spans="23:170" x14ac:dyDescent="0.25"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</row>
    <row r="220" spans="23:170" x14ac:dyDescent="0.25"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</row>
    <row r="221" spans="23:170" x14ac:dyDescent="0.25"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</row>
    <row r="222" spans="23:170" x14ac:dyDescent="0.25"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</row>
    <row r="223" spans="23:170" x14ac:dyDescent="0.25"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</row>
    <row r="224" spans="23:170" x14ac:dyDescent="0.25"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</row>
    <row r="225" spans="23:170" x14ac:dyDescent="0.25"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</row>
    <row r="226" spans="23:170" x14ac:dyDescent="0.25"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</row>
    <row r="227" spans="23:170" x14ac:dyDescent="0.25"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</row>
    <row r="228" spans="23:170" x14ac:dyDescent="0.25"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</row>
    <row r="229" spans="23:170" x14ac:dyDescent="0.25"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</row>
    <row r="230" spans="23:170" x14ac:dyDescent="0.25"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</row>
    <row r="231" spans="23:170" x14ac:dyDescent="0.25"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</row>
    <row r="232" spans="23:170" x14ac:dyDescent="0.25"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</row>
    <row r="233" spans="23:170" x14ac:dyDescent="0.25"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</row>
    <row r="234" spans="23:170" x14ac:dyDescent="0.25"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</row>
    <row r="235" spans="23:170" x14ac:dyDescent="0.25"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</row>
    <row r="236" spans="23:170" x14ac:dyDescent="0.25"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</row>
    <row r="237" spans="23:170" x14ac:dyDescent="0.25"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</row>
    <row r="238" spans="23:170" x14ac:dyDescent="0.25"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</row>
    <row r="239" spans="23:170" x14ac:dyDescent="0.25"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</row>
    <row r="240" spans="23:170" x14ac:dyDescent="0.25"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</row>
    <row r="241" spans="23:170" x14ac:dyDescent="0.25"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</row>
    <row r="242" spans="23:170" x14ac:dyDescent="0.25"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</row>
    <row r="243" spans="23:170" x14ac:dyDescent="0.25"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</row>
    <row r="244" spans="23:170" x14ac:dyDescent="0.25"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</row>
    <row r="245" spans="23:170" x14ac:dyDescent="0.25"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</row>
    <row r="246" spans="23:170" x14ac:dyDescent="0.25"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</row>
    <row r="247" spans="23:170" x14ac:dyDescent="0.25"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</row>
    <row r="248" spans="23:170" x14ac:dyDescent="0.25"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</row>
    <row r="249" spans="23:170" x14ac:dyDescent="0.25"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</row>
    <row r="250" spans="23:170" x14ac:dyDescent="0.25"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</row>
    <row r="251" spans="23:170" x14ac:dyDescent="0.25"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</row>
    <row r="252" spans="23:170" x14ac:dyDescent="0.25"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</row>
    <row r="253" spans="23:170" x14ac:dyDescent="0.25"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</row>
    <row r="254" spans="23:170" x14ac:dyDescent="0.25"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</row>
    <row r="255" spans="23:170" x14ac:dyDescent="0.25"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</row>
    <row r="256" spans="23:170" x14ac:dyDescent="0.25"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</row>
    <row r="257" spans="23:170" x14ac:dyDescent="0.25"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</row>
    <row r="258" spans="23:170" x14ac:dyDescent="0.25"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</row>
    <row r="259" spans="23:170" x14ac:dyDescent="0.25"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</row>
    <row r="260" spans="23:170" x14ac:dyDescent="0.25"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</row>
    <row r="261" spans="23:170" x14ac:dyDescent="0.25"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</row>
    <row r="262" spans="23:170" x14ac:dyDescent="0.25"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</row>
    <row r="263" spans="23:170" x14ac:dyDescent="0.25"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</row>
    <row r="264" spans="23:170" x14ac:dyDescent="0.25"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</row>
    <row r="265" spans="23:170" x14ac:dyDescent="0.25"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</row>
    <row r="266" spans="23:170" x14ac:dyDescent="0.25"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</row>
    <row r="267" spans="23:170" x14ac:dyDescent="0.25"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</row>
    <row r="268" spans="23:170" x14ac:dyDescent="0.25"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</row>
    <row r="269" spans="23:170" x14ac:dyDescent="0.25"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</row>
    <row r="270" spans="23:170" x14ac:dyDescent="0.25"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</row>
    <row r="271" spans="23:170" x14ac:dyDescent="0.25"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</row>
    <row r="272" spans="23:170" x14ac:dyDescent="0.25"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</row>
    <row r="273" spans="23:170" x14ac:dyDescent="0.25"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</row>
    <row r="274" spans="23:170" x14ac:dyDescent="0.25"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</row>
    <row r="275" spans="23:170" x14ac:dyDescent="0.25"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</row>
    <row r="276" spans="23:170" x14ac:dyDescent="0.25"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</row>
    <row r="277" spans="23:170" x14ac:dyDescent="0.25"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</row>
    <row r="278" spans="23:170" x14ac:dyDescent="0.25"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  <c r="FI278" s="20"/>
      <c r="FJ278" s="20"/>
      <c r="FK278" s="20"/>
      <c r="FL278" s="20"/>
      <c r="FM278" s="20"/>
      <c r="FN278" s="20"/>
    </row>
    <row r="279" spans="23:170" x14ac:dyDescent="0.25"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  <c r="FI279" s="20"/>
      <c r="FJ279" s="20"/>
      <c r="FK279" s="20"/>
      <c r="FL279" s="20"/>
      <c r="FM279" s="20"/>
      <c r="FN279" s="20"/>
    </row>
    <row r="280" spans="23:170" x14ac:dyDescent="0.25"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</row>
    <row r="281" spans="23:170" x14ac:dyDescent="0.25"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</row>
    <row r="282" spans="23:170" x14ac:dyDescent="0.25"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</row>
    <row r="283" spans="23:170" x14ac:dyDescent="0.25"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</row>
    <row r="284" spans="23:170" x14ac:dyDescent="0.25"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</row>
    <row r="285" spans="23:170" x14ac:dyDescent="0.25"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</row>
    <row r="286" spans="23:170" x14ac:dyDescent="0.25"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</row>
    <row r="287" spans="23:170" x14ac:dyDescent="0.25"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</row>
    <row r="288" spans="23:170" x14ac:dyDescent="0.25"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</row>
    <row r="289" spans="23:170" x14ac:dyDescent="0.25"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</row>
    <row r="290" spans="23:170" x14ac:dyDescent="0.25"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</row>
    <row r="291" spans="23:170" x14ac:dyDescent="0.25"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</row>
    <row r="292" spans="23:170" x14ac:dyDescent="0.25"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</row>
    <row r="293" spans="23:170" x14ac:dyDescent="0.25"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</row>
    <row r="294" spans="23:170" x14ac:dyDescent="0.25"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</row>
    <row r="295" spans="23:170" x14ac:dyDescent="0.25"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</row>
    <row r="296" spans="23:170" x14ac:dyDescent="0.25"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</row>
    <row r="297" spans="23:170" x14ac:dyDescent="0.25"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</row>
    <row r="298" spans="23:170" x14ac:dyDescent="0.25"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</row>
    <row r="299" spans="23:170" x14ac:dyDescent="0.25"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</row>
    <row r="300" spans="23:170" x14ac:dyDescent="0.25"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M300" s="20"/>
      <c r="FN300" s="20"/>
    </row>
    <row r="301" spans="23:170" x14ac:dyDescent="0.25"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</row>
    <row r="302" spans="23:170" x14ac:dyDescent="0.25"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</row>
    <row r="303" spans="23:170" x14ac:dyDescent="0.25"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</row>
    <row r="304" spans="23:170" x14ac:dyDescent="0.25"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</row>
    <row r="305" spans="23:170" x14ac:dyDescent="0.25"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</row>
    <row r="306" spans="23:170" x14ac:dyDescent="0.25"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</row>
    <row r="307" spans="23:170" x14ac:dyDescent="0.25"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</row>
    <row r="308" spans="23:170" x14ac:dyDescent="0.25"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</row>
    <row r="309" spans="23:170" x14ac:dyDescent="0.25"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</row>
    <row r="310" spans="23:170" x14ac:dyDescent="0.25"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</row>
    <row r="311" spans="23:170" x14ac:dyDescent="0.25"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</row>
    <row r="312" spans="23:170" x14ac:dyDescent="0.25"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</row>
    <row r="313" spans="23:170" x14ac:dyDescent="0.25"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</row>
    <row r="314" spans="23:170" x14ac:dyDescent="0.25"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</row>
    <row r="315" spans="23:170" x14ac:dyDescent="0.25"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</row>
    <row r="316" spans="23:170" x14ac:dyDescent="0.25"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</row>
    <row r="317" spans="23:170" x14ac:dyDescent="0.25"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</row>
    <row r="318" spans="23:170" x14ac:dyDescent="0.25"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</row>
    <row r="319" spans="23:170" x14ac:dyDescent="0.25"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</row>
    <row r="320" spans="23:170" x14ac:dyDescent="0.25"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</row>
    <row r="321" spans="23:170" x14ac:dyDescent="0.25"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</row>
    <row r="322" spans="23:170" x14ac:dyDescent="0.25"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</row>
    <row r="323" spans="23:170" x14ac:dyDescent="0.25"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</row>
    <row r="324" spans="23:170" x14ac:dyDescent="0.25"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</row>
    <row r="325" spans="23:170" x14ac:dyDescent="0.25"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</row>
    <row r="326" spans="23:170" x14ac:dyDescent="0.25"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</row>
    <row r="327" spans="23:170" x14ac:dyDescent="0.25"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</row>
    <row r="328" spans="23:170" x14ac:dyDescent="0.25"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</row>
    <row r="329" spans="23:170" x14ac:dyDescent="0.25"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</row>
    <row r="330" spans="23:170" x14ac:dyDescent="0.25"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</row>
    <row r="331" spans="23:170" x14ac:dyDescent="0.25"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</row>
    <row r="332" spans="23:170" x14ac:dyDescent="0.25"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</row>
    <row r="333" spans="23:170" x14ac:dyDescent="0.25"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</row>
    <row r="334" spans="23:170" x14ac:dyDescent="0.25"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</row>
    <row r="335" spans="23:170" x14ac:dyDescent="0.25"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</row>
    <row r="336" spans="23:170" x14ac:dyDescent="0.25"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</row>
    <row r="337" spans="23:170" x14ac:dyDescent="0.25"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</row>
    <row r="338" spans="23:170" x14ac:dyDescent="0.25"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</row>
    <row r="339" spans="23:170" x14ac:dyDescent="0.25"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</row>
    <row r="340" spans="23:170" x14ac:dyDescent="0.25"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</row>
    <row r="341" spans="23:170" x14ac:dyDescent="0.25"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</row>
    <row r="342" spans="23:170" x14ac:dyDescent="0.25"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</row>
    <row r="343" spans="23:170" x14ac:dyDescent="0.25"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</row>
    <row r="344" spans="23:170" x14ac:dyDescent="0.25"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</row>
    <row r="345" spans="23:170" x14ac:dyDescent="0.25"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</row>
    <row r="346" spans="23:170" x14ac:dyDescent="0.25"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</row>
    <row r="347" spans="23:170" x14ac:dyDescent="0.25"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</row>
    <row r="348" spans="23:170" x14ac:dyDescent="0.25"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</row>
    <row r="349" spans="23:170" x14ac:dyDescent="0.25"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</row>
    <row r="350" spans="23:170" x14ac:dyDescent="0.25"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</row>
    <row r="351" spans="23:170" x14ac:dyDescent="0.25"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</row>
    <row r="352" spans="23:170" x14ac:dyDescent="0.25"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</row>
    <row r="353" spans="23:170" x14ac:dyDescent="0.25"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</row>
    <row r="354" spans="23:170" x14ac:dyDescent="0.25"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</row>
    <row r="355" spans="23:170" x14ac:dyDescent="0.25"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</row>
    <row r="356" spans="23:170" x14ac:dyDescent="0.25"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</row>
    <row r="357" spans="23:170" x14ac:dyDescent="0.25"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</row>
    <row r="358" spans="23:170" x14ac:dyDescent="0.25"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</row>
    <row r="359" spans="23:170" x14ac:dyDescent="0.25"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</row>
    <row r="360" spans="23:170" x14ac:dyDescent="0.25"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</row>
    <row r="361" spans="23:170" x14ac:dyDescent="0.25"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</row>
    <row r="362" spans="23:170" x14ac:dyDescent="0.25"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</row>
    <row r="363" spans="23:170" x14ac:dyDescent="0.25"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</row>
    <row r="364" spans="23:170" x14ac:dyDescent="0.25"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</row>
    <row r="365" spans="23:170" x14ac:dyDescent="0.25"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</row>
    <row r="366" spans="23:170" x14ac:dyDescent="0.25"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</row>
    <row r="367" spans="23:170" x14ac:dyDescent="0.25"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</row>
    <row r="368" spans="23:170" x14ac:dyDescent="0.25"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</row>
    <row r="369" spans="23:170" x14ac:dyDescent="0.25"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</row>
    <row r="370" spans="23:170" x14ac:dyDescent="0.25"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</row>
    <row r="371" spans="23:170" x14ac:dyDescent="0.25"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</row>
    <row r="372" spans="23:170" x14ac:dyDescent="0.25"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</row>
    <row r="373" spans="23:170" x14ac:dyDescent="0.25"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</row>
    <row r="374" spans="23:170" x14ac:dyDescent="0.25"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</row>
    <row r="375" spans="23:170" x14ac:dyDescent="0.25"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</row>
    <row r="376" spans="23:170" x14ac:dyDescent="0.25"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</row>
    <row r="377" spans="23:170" x14ac:dyDescent="0.25"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</row>
    <row r="378" spans="23:170" x14ac:dyDescent="0.25"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</row>
    <row r="379" spans="23:170" x14ac:dyDescent="0.25"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0"/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  <c r="FM379" s="20"/>
      <c r="FN379" s="20"/>
    </row>
    <row r="380" spans="23:170" x14ac:dyDescent="0.25"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</row>
    <row r="381" spans="23:170" x14ac:dyDescent="0.25"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</row>
    <row r="382" spans="23:170" x14ac:dyDescent="0.25"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</row>
    <row r="383" spans="23:170" x14ac:dyDescent="0.25"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</row>
    <row r="384" spans="23:170" x14ac:dyDescent="0.25"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</row>
    <row r="385" spans="23:170" x14ac:dyDescent="0.25"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</row>
    <row r="386" spans="23:170" x14ac:dyDescent="0.25"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</row>
    <row r="387" spans="23:170" x14ac:dyDescent="0.25"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</row>
    <row r="388" spans="23:170" x14ac:dyDescent="0.25"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</row>
    <row r="389" spans="23:170" x14ac:dyDescent="0.25"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</row>
    <row r="390" spans="23:170" x14ac:dyDescent="0.25"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</row>
    <row r="391" spans="23:170" x14ac:dyDescent="0.25"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</row>
    <row r="392" spans="23:170" x14ac:dyDescent="0.25"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</row>
    <row r="393" spans="23:170" x14ac:dyDescent="0.25"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</row>
    <row r="394" spans="23:170" x14ac:dyDescent="0.25"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</row>
    <row r="395" spans="23:170" x14ac:dyDescent="0.25"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</row>
    <row r="396" spans="23:170" x14ac:dyDescent="0.25"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</row>
    <row r="397" spans="23:170" x14ac:dyDescent="0.25"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</row>
    <row r="398" spans="23:170" x14ac:dyDescent="0.25"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</row>
    <row r="399" spans="23:170" x14ac:dyDescent="0.25"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</row>
    <row r="400" spans="23:170" x14ac:dyDescent="0.25"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</row>
    <row r="401" spans="23:170" x14ac:dyDescent="0.25"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</row>
    <row r="402" spans="23:170" x14ac:dyDescent="0.25"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</row>
    <row r="403" spans="23:170" x14ac:dyDescent="0.25"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</row>
    <row r="404" spans="23:170" x14ac:dyDescent="0.25"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</row>
    <row r="405" spans="23:170" x14ac:dyDescent="0.25"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</row>
    <row r="406" spans="23:170" x14ac:dyDescent="0.25"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</row>
    <row r="407" spans="23:170" x14ac:dyDescent="0.25"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</row>
    <row r="408" spans="23:170" x14ac:dyDescent="0.25"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</row>
    <row r="409" spans="23:170" x14ac:dyDescent="0.25"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</row>
    <row r="410" spans="23:170" x14ac:dyDescent="0.25"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</row>
    <row r="411" spans="23:170" x14ac:dyDescent="0.25"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</row>
    <row r="412" spans="23:170" x14ac:dyDescent="0.25"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</row>
    <row r="413" spans="23:170" x14ac:dyDescent="0.25"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</row>
    <row r="414" spans="23:170" x14ac:dyDescent="0.25"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</row>
    <row r="415" spans="23:170" x14ac:dyDescent="0.25"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</row>
    <row r="416" spans="23:170" x14ac:dyDescent="0.25"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</row>
    <row r="417" spans="23:170" x14ac:dyDescent="0.25"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</row>
    <row r="418" spans="23:170" x14ac:dyDescent="0.25"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</row>
    <row r="419" spans="23:170" x14ac:dyDescent="0.25"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</row>
    <row r="420" spans="23:170" x14ac:dyDescent="0.25"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</row>
    <row r="421" spans="23:170" x14ac:dyDescent="0.25"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</row>
    <row r="422" spans="23:170" x14ac:dyDescent="0.25"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</row>
    <row r="423" spans="23:170" x14ac:dyDescent="0.25"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</row>
    <row r="424" spans="23:170" x14ac:dyDescent="0.25"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</row>
    <row r="425" spans="23:170" x14ac:dyDescent="0.25"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</row>
    <row r="426" spans="23:170" x14ac:dyDescent="0.25"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</row>
    <row r="427" spans="23:170" x14ac:dyDescent="0.25"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</row>
    <row r="428" spans="23:170" x14ac:dyDescent="0.25"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</row>
    <row r="429" spans="23:170" x14ac:dyDescent="0.25"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</row>
    <row r="430" spans="23:170" x14ac:dyDescent="0.25"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</row>
    <row r="431" spans="23:170" x14ac:dyDescent="0.25"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</row>
    <row r="432" spans="23:170" x14ac:dyDescent="0.25"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</row>
    <row r="433" spans="23:170" x14ac:dyDescent="0.25"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</row>
    <row r="434" spans="23:170" x14ac:dyDescent="0.25"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</row>
    <row r="435" spans="23:170" x14ac:dyDescent="0.25"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</row>
    <row r="436" spans="23:170" x14ac:dyDescent="0.25"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</row>
    <row r="437" spans="23:170" x14ac:dyDescent="0.25"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</row>
    <row r="438" spans="23:170" x14ac:dyDescent="0.25"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</row>
    <row r="439" spans="23:170" x14ac:dyDescent="0.25"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</row>
    <row r="440" spans="23:170" x14ac:dyDescent="0.25"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</row>
    <row r="441" spans="23:170" x14ac:dyDescent="0.25"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</row>
    <row r="442" spans="23:170" x14ac:dyDescent="0.25"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</row>
    <row r="443" spans="23:170" x14ac:dyDescent="0.25"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</row>
    <row r="444" spans="23:170" x14ac:dyDescent="0.25"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</row>
    <row r="445" spans="23:170" x14ac:dyDescent="0.25"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</row>
    <row r="446" spans="23:170" x14ac:dyDescent="0.25"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</row>
    <row r="447" spans="23:170" x14ac:dyDescent="0.25"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</row>
    <row r="448" spans="23:170" x14ac:dyDescent="0.25"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</row>
    <row r="449" spans="23:170" x14ac:dyDescent="0.25"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</row>
    <row r="450" spans="23:170" x14ac:dyDescent="0.25"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</row>
    <row r="451" spans="23:170" x14ac:dyDescent="0.25"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</row>
    <row r="452" spans="23:170" x14ac:dyDescent="0.25"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</row>
    <row r="453" spans="23:170" x14ac:dyDescent="0.25"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</row>
    <row r="454" spans="23:170" x14ac:dyDescent="0.25"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</row>
    <row r="455" spans="23:170" x14ac:dyDescent="0.25"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</row>
    <row r="456" spans="23:170" x14ac:dyDescent="0.25"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</row>
    <row r="457" spans="23:170" x14ac:dyDescent="0.25"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</row>
    <row r="458" spans="23:170" x14ac:dyDescent="0.25"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</row>
    <row r="459" spans="23:170" x14ac:dyDescent="0.25"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</row>
    <row r="460" spans="23:170" x14ac:dyDescent="0.25"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</row>
    <row r="461" spans="23:170" x14ac:dyDescent="0.25"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</row>
    <row r="462" spans="23:170" x14ac:dyDescent="0.25"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</row>
    <row r="463" spans="23:170" x14ac:dyDescent="0.25"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</row>
    <row r="464" spans="23:170" x14ac:dyDescent="0.25"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</row>
  </sheetData>
  <printOptions horizontalCentered="1"/>
  <pageMargins left="0.19685039369791668" right="0.19685039369791668" top="0.19685039369791668" bottom="0.39370078739583336" header="0" footer="0.19685039369791668"/>
  <pageSetup paperSize="9" scale="47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Výběrové porovnání dat</vt:lpstr>
      <vt:lpstr>'Výběrové porovnání dat'!Názvy_tisku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2024-09-23T10:44:30Z</dcterms:created>
  <dcterms:modified xsi:type="dcterms:W3CDTF">2024-10-07T11:48:28Z</dcterms:modified>
</cp:coreProperties>
</file>